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alumnosuacj-my.sharepoint.com/personal/nopina_uacj_mx/Documents/Desktop/CARPETAS NORMA/FINANCIEROS/CUENTA PUBLICA ANUAL 2023/Formatos_Cuenta_Publica_2023/"/>
    </mc:Choice>
  </mc:AlternateContent>
  <xr:revisionPtr revIDLastSave="3" documentId="13_ncr:1_{53936447-B210-40A0-871E-4C88CB39474E}" xr6:coauthVersionLast="47" xr6:coauthVersionMax="47" xr10:uidLastSave="{465D3023-3182-42B4-AA0E-E054CC42492F}"/>
  <workbookProtection lockStructure="1"/>
  <bookViews>
    <workbookView xWindow="-108" yWindow="-108" windowWidth="23256" windowHeight="12456" xr2:uid="{00000000-000D-0000-FFFF-FFFF00000000}"/>
  </bookViews>
  <sheets>
    <sheet name="NEF_ND" sheetId="1" r:id="rId1"/>
  </sheets>
  <definedNames>
    <definedName name="ANEXO">#REF!</definedName>
    <definedName name="_xlnm.Print_Area" localSheetId="0">NEF_ND!$B$1:$F$517</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9" i="1" l="1"/>
  <c r="D391" i="1" l="1"/>
  <c r="E390" i="1" s="1"/>
  <c r="E380" i="1"/>
  <c r="E377" i="1"/>
  <c r="E367" i="1"/>
  <c r="E358" i="1"/>
  <c r="E352" i="1"/>
  <c r="E384" i="1" l="1"/>
  <c r="F377" i="1" s="1"/>
  <c r="F358" i="1"/>
  <c r="F367" i="1"/>
  <c r="F380" i="1"/>
  <c r="F352" i="1"/>
  <c r="F379" i="1" l="1"/>
  <c r="F378" i="1"/>
  <c r="F384" i="1"/>
  <c r="F357" i="1"/>
  <c r="F356" i="1"/>
  <c r="F355" i="1"/>
  <c r="F354" i="1"/>
  <c r="F353" i="1"/>
  <c r="F383" i="1"/>
  <c r="F382" i="1"/>
  <c r="F381" i="1"/>
  <c r="F376" i="1"/>
  <c r="F374" i="1"/>
  <c r="F371" i="1"/>
  <c r="F369" i="1"/>
  <c r="F368" i="1"/>
  <c r="F375" i="1"/>
  <c r="F373" i="1"/>
  <c r="F372" i="1"/>
  <c r="F370" i="1"/>
  <c r="F366" i="1"/>
  <c r="F365" i="1"/>
  <c r="F363" i="1"/>
  <c r="F361" i="1"/>
  <c r="F360" i="1"/>
  <c r="F359" i="1"/>
  <c r="F364" i="1"/>
  <c r="F362" i="1"/>
  <c r="F426" i="1" l="1"/>
  <c r="D214" i="1"/>
  <c r="D153" i="1"/>
  <c r="D144" i="1"/>
  <c r="F144" i="1"/>
  <c r="F153" i="1" l="1"/>
  <c r="C437" i="1" l="1"/>
  <c r="F437" i="1"/>
  <c r="D82" i="1"/>
  <c r="D60" i="1" l="1"/>
  <c r="F500" i="1" l="1"/>
  <c r="F477" i="1"/>
  <c r="F509" i="1" l="1"/>
  <c r="C426" i="1"/>
  <c r="D312" i="1" l="1"/>
  <c r="F469" i="1"/>
  <c r="D224" i="1"/>
</calcChain>
</file>

<file path=xl/sharedStrings.xml><?xml version="1.0" encoding="utf-8"?>
<sst xmlns="http://schemas.openxmlformats.org/spreadsheetml/2006/main" count="575" uniqueCount="398">
  <si>
    <t xml:space="preserve">Notas a los Estados Financieros </t>
  </si>
  <si>
    <t xml:space="preserve">a) NOTAS DE DESGLOSE </t>
  </si>
  <si>
    <t>I) NOTAS AL ESTADO DE SITUACIÓN FINANCIERA</t>
  </si>
  <si>
    <t>ACTIVO</t>
  </si>
  <si>
    <t>A. Efectivo y Equivalentes</t>
  </si>
  <si>
    <t>1. Fondos con afectación específica, tipo y monto de los mismos</t>
  </si>
  <si>
    <t>2. Inversiones financieras</t>
  </si>
  <si>
    <t>Se revelará su tipo, monto, su clasificación en corto o largo plazo, separando aquellas que su vencimiento  sea menor a 3 meses</t>
  </si>
  <si>
    <t>2.1. A corto plazo</t>
  </si>
  <si>
    <t>2.2. A largo plazo</t>
  </si>
  <si>
    <t>2.3. Vencimiento menor a 3 meses</t>
  </si>
  <si>
    <t>B. Derechos a Recibir Efectivo y Equivalentes y Bienes o Servicios a Recibir</t>
  </si>
  <si>
    <t xml:space="preserve">1. Por Tipo de Contribución </t>
  </si>
  <si>
    <t>Se informará el monto que se encuentre pendiente de cobro  y por recuperar de hasta cinco ejercicios anteriores</t>
  </si>
  <si>
    <t>2. Derechos a recibir efectivo y equivalentes, y bienes o servicios a recibir, desagregados por su vencimiento:</t>
  </si>
  <si>
    <t xml:space="preserve">a) Vencimiento a 90 días </t>
  </si>
  <si>
    <t xml:space="preserve">b) Vencimiento de 90 a 180 días </t>
  </si>
  <si>
    <t>c) Vencimiento de 180 a 365 días</t>
  </si>
  <si>
    <t>d) Vencimiento mayor a 365 días</t>
  </si>
  <si>
    <t>Características cualitativas relevantes que afecten a estas cuentas</t>
  </si>
  <si>
    <t>C. Bienes Disponibles para su Transformación o Consumo (Inventarios)</t>
  </si>
  <si>
    <t>ASEC_ESF_2doTRIM_Z0</t>
  </si>
  <si>
    <t xml:space="preserve">a) Información del sistema de costeo </t>
  </si>
  <si>
    <t>b) Método de de valuación aplicados a los inventarios</t>
  </si>
  <si>
    <t xml:space="preserve">c) Conveniencia de su aplicación dada la naturaleza de los mismos </t>
  </si>
  <si>
    <t xml:space="preserve">d) Impacto en la Información Financiera por cambios en el método o sistema </t>
  </si>
  <si>
    <t xml:space="preserve">2. Cuenta Almacén </t>
  </si>
  <si>
    <t>a) Método de de valuación</t>
  </si>
  <si>
    <t xml:space="preserve">b)Conveniencia de su aplicación </t>
  </si>
  <si>
    <t xml:space="preserve">c) Impacto en la Información Financiera por cambios en el método </t>
  </si>
  <si>
    <t xml:space="preserve">D. Inversiones Financieras </t>
  </si>
  <si>
    <t>1. Fideicomisos</t>
  </si>
  <si>
    <t xml:space="preserve">Recursos asignados por tipo y monto, y características significativas que tengan o puedan tener alguna incidencia en las inversiones financieras </t>
  </si>
  <si>
    <t>2. Saldos de las participaciones y aportaciones de capital</t>
  </si>
  <si>
    <t>E. Bienes Muebles, Inmuebles e Intangibles</t>
  </si>
  <si>
    <t>1. Bienes Muebles e Inmuebles</t>
  </si>
  <si>
    <t>a) Se informará de manera agrupada por cuenta, los rubros de Bienes Muebles e Inmuebles, el monto  de la depreciación del ejercicio y la acumulada, el método de depreciación, tasas aplicadas y los críterios de aplicación de los mismos.</t>
  </si>
  <si>
    <t>b) Características significativas del estado en que se encuentren los activos (Estado del Bien)</t>
  </si>
  <si>
    <t>2. Activos Intangibles y Diferidos</t>
  </si>
  <si>
    <t>Se Informará de manera agrupada por cuenta, los rubros de activos intangibles y diferidos, su monto y naturaleza, amortización del ejercicio, amortización acumulada, tasa y método aplicados</t>
  </si>
  <si>
    <t>F. Estimaciones y Deterioros</t>
  </si>
  <si>
    <t xml:space="preserve">Se informarán los criterios utilizados para la determinación de las estimaciones </t>
  </si>
  <si>
    <t>a) Estimación de cuentas incobrables</t>
  </si>
  <si>
    <t>b) Estimación de inventarios</t>
  </si>
  <si>
    <t>c) Deterioro de activos biológicos</t>
  </si>
  <si>
    <t>d) Otro ctriterio aplicable</t>
  </si>
  <si>
    <t>G. Otros Activos</t>
  </si>
  <si>
    <t>Se informará de las cuentas por tipo:</t>
  </si>
  <si>
    <t>1. Circulante</t>
  </si>
  <si>
    <t>Montos totales asociados</t>
  </si>
  <si>
    <t>Caracteristicas cualitativas significativas que les impacten financieramnete</t>
  </si>
  <si>
    <t xml:space="preserve">2. No Circulante </t>
  </si>
  <si>
    <t>PASIVO</t>
  </si>
  <si>
    <t>A. Relación de las Cuentas y Documentos por Pagar, desagregados por su vencimiento:</t>
  </si>
  <si>
    <t xml:space="preserve">Factibilidad del pago de dichos pasivos </t>
  </si>
  <si>
    <t>B. Recursos Localizados en Fondos de Bienes de Terceros en Administración y/o en Garantía</t>
  </si>
  <si>
    <t>1. A Corto Plazo</t>
  </si>
  <si>
    <t>Naturaleza de los recursos y sus carácterísticas cualitativas significativas que les afecten o puediran afectarles financieramente</t>
  </si>
  <si>
    <t>2. A Largo Plazo</t>
  </si>
  <si>
    <t>C. Cuentas de los Pasivos Diferidos y Otros</t>
  </si>
  <si>
    <t>1.Pasivos Diferidos</t>
  </si>
  <si>
    <t>Se informará el tipo, monto, naturaleza de los recursos, asi como las carácterísticas significativas que les impacten o puediran impactarles financieramente</t>
  </si>
  <si>
    <t>2. Otros</t>
  </si>
  <si>
    <t>II) NOTAS AL ESTADO DE ACTIVIDADES</t>
  </si>
  <si>
    <t>A. Ingesos de Gestión</t>
  </si>
  <si>
    <t>1. Impuestos</t>
  </si>
  <si>
    <t>Montos totales</t>
  </si>
  <si>
    <t>Características significativas</t>
  </si>
  <si>
    <t>2. Cuotas y aportaciones de seguridad social</t>
  </si>
  <si>
    <t>3. Contribuciones de mejoras</t>
  </si>
  <si>
    <t>4. Derechos</t>
  </si>
  <si>
    <t>5. Productos</t>
  </si>
  <si>
    <t>6. Aprovechamientos</t>
  </si>
  <si>
    <t xml:space="preserve">7. Ingresos por venta de bienes y prestación de servicios </t>
  </si>
  <si>
    <t xml:space="preserve">B. Participaciones, Aportaciones, Convenios, Incentivos Derivados de la Colaboración Fiscal, Fondos Distintos de Aportaciones, Transferencias, Asignaciones, Subsidios y Subvenciones, y Pensiones y Jubilaciones </t>
  </si>
  <si>
    <t>1. Participaciones</t>
  </si>
  <si>
    <t>2. Aportaciones</t>
  </si>
  <si>
    <t>3. Convenios</t>
  </si>
  <si>
    <t>4. Incentivos Derivados de la Colaboración Fiscal</t>
  </si>
  <si>
    <t>5. Fondos Distintos de Aportaciones</t>
  </si>
  <si>
    <t>6. Transferencias</t>
  </si>
  <si>
    <t xml:space="preserve">7. Asignaciones </t>
  </si>
  <si>
    <t xml:space="preserve">8. Subsidios y Subvenciones </t>
  </si>
  <si>
    <t xml:space="preserve">9. Pensiones y Jubilaciones </t>
  </si>
  <si>
    <t>C. Otros Ingresos y Beneficios</t>
  </si>
  <si>
    <t>1. Ingresos Financieros</t>
  </si>
  <si>
    <t>2. Incremento por Variación de Inventarios</t>
  </si>
  <si>
    <t>3. Disminución del Exceso de Estimaciones por Pérdida o Deterioro u Obsolescencia</t>
  </si>
  <si>
    <t>4. Disminución del Exceso de Provisiones</t>
  </si>
  <si>
    <t>5. Otros Ingresos y Beneficios Varios</t>
  </si>
  <si>
    <t>D. Gastos y Otras Pérdidas</t>
  </si>
  <si>
    <t xml:space="preserve">Explicación de las Cuentas </t>
  </si>
  <si>
    <t xml:space="preserve">1. Gastos de Funcionamiento </t>
  </si>
  <si>
    <t>2. Transferencias</t>
  </si>
  <si>
    <t>Subsidios y otras ayudas</t>
  </si>
  <si>
    <t xml:space="preserve">3. Participaciones y aportaciones </t>
  </si>
  <si>
    <t xml:space="preserve">4. Otros gastos y perdidas extraordinarias </t>
  </si>
  <si>
    <t>5. Ingresos y gastos extraordinarios, que en lo individual representen el 10% o más del total de los gastos</t>
  </si>
  <si>
    <t xml:space="preserve">III) NOTAS AL ESTADO DE VARIACIÓN EN LA HACIENDA PÚBLICA </t>
  </si>
  <si>
    <t xml:space="preserve">1. Modificaciones al patrimonio contribuido </t>
  </si>
  <si>
    <t xml:space="preserve">Informando el tipo, naturaleza y monto </t>
  </si>
  <si>
    <t>2. Recursos que modifican al patrimonio generado</t>
  </si>
  <si>
    <t>Informando acerca del monto y procedencia de los recursos que modifican al patrimonio generado</t>
  </si>
  <si>
    <t>VI) NOTAS AL ESTADO DE FLUJOS DE EFECTIVO</t>
  </si>
  <si>
    <t>Descripción</t>
  </si>
  <si>
    <t>Efectivo</t>
  </si>
  <si>
    <t>Efectivo en Bancos - Tesorería</t>
  </si>
  <si>
    <t>Efectivo en Bancos - Dependencias</t>
  </si>
  <si>
    <t>Inversiones temporales (hasta 3 meses)</t>
  </si>
  <si>
    <t>Fondos con afectación específica</t>
  </si>
  <si>
    <t>Depósitos de fondos de terceros y otros</t>
  </si>
  <si>
    <t>Total de Efectivo y Equivalentes</t>
  </si>
  <si>
    <t>B. Detalle de las adquisiciones de Bienes Muebles e Inmuebles</t>
  </si>
  <si>
    <t xml:space="preserve">Monto global, y en su caso, el porcentaje de las adquisiciones que fueron realizadas mediante subsidios de capital del sector central </t>
  </si>
  <si>
    <t>1. Bienes Muebles</t>
  </si>
  <si>
    <t>2. Bienes Inmuebles</t>
  </si>
  <si>
    <t xml:space="preserve">Importe de los pagos que durante el período se hicieron por la compra de los elementos citados </t>
  </si>
  <si>
    <t>C. Conciliación de los Flujos de Efectivo Netos de las Actividades de Operación y la Cuenta de Ahorro/Desahorro antes de Rubros Extraordinarios.</t>
  </si>
  <si>
    <t>A continuación se presenta un ejemplo de la elaboración de la conciliación:</t>
  </si>
  <si>
    <t xml:space="preserve">Ahorro/Desahorro antes de rubros Extraordinarios </t>
  </si>
  <si>
    <t>Movimientos de partidas (o rubros) que no afectan al efectivo.</t>
  </si>
  <si>
    <t xml:space="preserve">Depreciación </t>
  </si>
  <si>
    <t xml:space="preserve">Amortización </t>
  </si>
  <si>
    <t xml:space="preserve">Incrementos en las provisiones </t>
  </si>
  <si>
    <t>Incremento en inversiones producido por revaluación</t>
  </si>
  <si>
    <t>Ganancia/pérdida en venta de propiedad, planta y equipo</t>
  </si>
  <si>
    <t>Incremento en cuentas por cobrar</t>
  </si>
  <si>
    <t>Partidas extraordinarias</t>
  </si>
  <si>
    <t xml:space="preserve">* Las cuentas que aparecen en el cuadro anterior no son exhaustivas y tienen como finalidad ejemplificar el formato que se sugiere para elaborar la nota. </t>
  </si>
  <si>
    <t>V) CONCILIACIÓN ENTRE LOS INGRESOS PRESUPUESTARIOS Y CONTABLES, ASI COMO ENTRE LOS EGRESOS PRESUPUESTARIOS Y LOS GASTOS CONTABLES</t>
  </si>
  <si>
    <t>Conciliación entre los Ingresos Presupuestarios y Contables</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</si>
  <si>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</si>
  <si>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</si>
  <si>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</si>
  <si>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</si>
  <si>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</si>
  <si>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</si>
  <si>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</si>
  <si>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</si>
  <si>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</si>
  <si>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</si>
  <si>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</si>
  <si>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</si>
  <si>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</si>
  <si>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</si>
  <si>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</si>
  <si>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</si>
  <si>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</si>
  <si>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</si>
  <si>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</si>
  <si>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</si>
  <si>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</si>
  <si>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</si>
  <si>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</si>
  <si>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</si>
  <si>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</si>
  <si>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</si>
  <si>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</si>
  <si>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</si>
  <si>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</si>
  <si>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</si>
  <si>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</si>
  <si>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</si>
  <si>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</si>
  <si>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</si>
  <si>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</si>
  <si>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</si>
  <si>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</si>
  <si>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</si>
  <si>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</si>
  <si>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</si>
  <si>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</si>
  <si>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</si>
  <si>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</si>
  <si>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</si>
  <si>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</si>
  <si>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</si>
  <si>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 xml:space="preserve">La ASE proporciona el formato de Notas de Desglose, sin embargo, los Entes Públicos podrán presentar la información que concierne a este rubro en el formato de su libre elección, siempre y cuando se trate de un libro de Excel.                                                                                                                               </t>
  </si>
  <si>
    <t>No aplica</t>
  </si>
  <si>
    <t>+14:2214:214:19</t>
  </si>
  <si>
    <t>Fondos con afectación especifica</t>
  </si>
  <si>
    <t>Fideicomiso Tecnológico</t>
  </si>
  <si>
    <t>Investigación</t>
  </si>
  <si>
    <t>PRODEP</t>
  </si>
  <si>
    <t>Otros</t>
  </si>
  <si>
    <t xml:space="preserve">Inversiones temporales </t>
  </si>
  <si>
    <t>No hay informacion que reportar</t>
  </si>
  <si>
    <t xml:space="preserve">Cuentas por cobrar a corto plazo </t>
  </si>
  <si>
    <t xml:space="preserve">Deudores diversos por cobrar a corto plazo </t>
  </si>
  <si>
    <t xml:space="preserve">Deudores por anticipos de la tesorería </t>
  </si>
  <si>
    <t xml:space="preserve">       </t>
  </si>
  <si>
    <t xml:space="preserve">Otros Derechos a Recibir Efectivo o Equivalentes   </t>
  </si>
  <si>
    <t>Los derechos a recibir efectivo y equivalentes por la cantidad de $ se integran de:</t>
  </si>
  <si>
    <t>Los Derechos a recibir bienes o servicios por la cantidad de $ se integran de:</t>
  </si>
  <si>
    <t>Anticipo a contratistas por obra</t>
  </si>
  <si>
    <t>Otros derechos a recibir bienes y servicios</t>
  </si>
  <si>
    <t>Factibilidad de cobro</t>
  </si>
  <si>
    <t>Cuentas por cobrar a corto plazo</t>
  </si>
  <si>
    <t>Alumnos (1)</t>
  </si>
  <si>
    <t>Subsidios devengados (2)</t>
  </si>
  <si>
    <t>Convenios devengados (3)</t>
  </si>
  <si>
    <t>Adeudos de empleados por servicios recibidos</t>
  </si>
  <si>
    <t xml:space="preserve">Otras cuentas por cobrar a corto plazo </t>
  </si>
  <si>
    <t>Deudores diversos</t>
  </si>
  <si>
    <t>Deudores comprobación de gastos (4)</t>
  </si>
  <si>
    <t>Adeudos de empleados (5)</t>
  </si>
  <si>
    <t>Deudores por Anticipos de la tesorería a corto plazo</t>
  </si>
  <si>
    <t>Caja fondo fijos egresos</t>
  </si>
  <si>
    <t>Otros Derechos a Recibir efectivo o Equivalentes</t>
  </si>
  <si>
    <t>Total</t>
  </si>
  <si>
    <t>Cuenta</t>
  </si>
  <si>
    <t>Cantidad</t>
  </si>
  <si>
    <t>Deudores diversos por cobrar a corto plazo</t>
  </si>
  <si>
    <t>1.	Adeudos por cobro de colegiatura e inscripción
2.	Subsidios pendientes de cobro al cierre de ejercicio
3.	Convenios pendientes de cobro al cierre de ejercicio 
4.	Adeudos de empleados por responsabilidades (comprobación de gastos) pendientes de comprobación.
5.	Adeudos de empleados de la institución pendientes de recuperar (descuento vía nomina)</t>
  </si>
  <si>
    <t>Derechos a recibir bienes y servicios</t>
  </si>
  <si>
    <t>Anticipo a contratistas por obra pública a corto plazo</t>
  </si>
  <si>
    <t>Otros derechos a recibir bienes o servicios a corto plazo</t>
  </si>
  <si>
    <t xml:space="preserve">Almacenes de materiales y suministros de consumo consiste en inventario de Medicamentos de Farmacia para consumo de derechohabientes del Servicio Médico proporcionado a personal docente de la Institución.  </t>
  </si>
  <si>
    <t>El método de valuación de inventarios utilizado es "precios promedio" Se utiliza este método debido a su sencillez de operación y porque normaliza los costos unitarios del periodo</t>
  </si>
  <si>
    <t>Saldo</t>
  </si>
  <si>
    <t>% Depreciación</t>
  </si>
  <si>
    <t>Bienes inmuebles</t>
  </si>
  <si>
    <t>Terrenos</t>
  </si>
  <si>
    <t>Edificios no habitacionales</t>
  </si>
  <si>
    <t>Infraestructura</t>
  </si>
  <si>
    <t>Construcciones en proceso en bienes propios</t>
  </si>
  <si>
    <t>Bienes muebles</t>
  </si>
  <si>
    <t>Mobiliario y equipo de administración</t>
  </si>
  <si>
    <t>Muebles de oficina y estantería</t>
  </si>
  <si>
    <t>Muebles, excepto de oficina y estantería</t>
  </si>
  <si>
    <t>Equipo de cómputo y de tecnologías de la información</t>
  </si>
  <si>
    <t>Otros mobiliarios y equipo de administración</t>
  </si>
  <si>
    <t>Mobiliario y equipo educacional y recreativo</t>
  </si>
  <si>
    <t>Equipos y aparatos audiovisuales</t>
  </si>
  <si>
    <t>Aparatos deportivos</t>
  </si>
  <si>
    <t>Cámaras fotográficas y de video</t>
  </si>
  <si>
    <t>Otro mobiliario y equipo educacional y recreativo</t>
  </si>
  <si>
    <t>Equipo e instrumental médico y de laboratorio</t>
  </si>
  <si>
    <t>Equipo médico y de laboratorio</t>
  </si>
  <si>
    <t>Instrumental médico y de laboratorio</t>
  </si>
  <si>
    <t>Equipo de transporte</t>
  </si>
  <si>
    <t>Automóviles y camiones</t>
  </si>
  <si>
    <t>Carrocería y remolques</t>
  </si>
  <si>
    <t>Otros equipos de transporte</t>
  </si>
  <si>
    <t>Maquinaria, otros equipos y herramientas</t>
  </si>
  <si>
    <t>Maquinaria y equipo agropecuario</t>
  </si>
  <si>
    <t xml:space="preserve">Sistema de aire acondicionado, calefacción y de refrigeración </t>
  </si>
  <si>
    <t>Equipo de comunicaciones y telecomunicaciones</t>
  </si>
  <si>
    <t>Equipo de generación eléctrica, aparatos y accesorios eléctricos</t>
  </si>
  <si>
    <t>Herramientas y maquinarias-herramientas</t>
  </si>
  <si>
    <t>Otros equipos</t>
  </si>
  <si>
    <t>Colecciones, obras de arte y objetos valiosos</t>
  </si>
  <si>
    <t>Bienes artísticos, culturales y científicos</t>
  </si>
  <si>
    <t>Activos biológicos</t>
  </si>
  <si>
    <t>Bovinos</t>
  </si>
  <si>
    <t>Depreciación acumulada</t>
  </si>
  <si>
    <t>Licencias Software y Programas</t>
  </si>
  <si>
    <t>Licencias informáticas e intelectuales</t>
  </si>
  <si>
    <t>Las estimaciones de cuentas incobrables y deterioros de $ y se integran de:
•	Estimación de cuentas incobrables por la cantidad de $7,844,626. 
•	Estimación de cuentas incobrables alumnos por la cantidad de $12,944,077.</t>
  </si>
  <si>
    <t>Depósitos efectuados por la institución para garantizar servicios básicos y depósitos en garantía para arrendamientos.</t>
  </si>
  <si>
    <t>Servicios personales por pagar a corto plazo</t>
  </si>
  <si>
    <t>Sueldos por pagar</t>
  </si>
  <si>
    <t>Proveedores por pagar a corto plazo</t>
  </si>
  <si>
    <t>Honorarios por pagar</t>
  </si>
  <si>
    <t>Proveedores</t>
  </si>
  <si>
    <t>Retenciones y contribuciones por pagar a corto plazo</t>
  </si>
  <si>
    <t>Cuotas IMSS</t>
  </si>
  <si>
    <t>Infonavit cuotas</t>
  </si>
  <si>
    <t>Infonavit créditos</t>
  </si>
  <si>
    <t>Cuotas afores</t>
  </si>
  <si>
    <t>ISR salarios</t>
  </si>
  <si>
    <t>ISR honorarios</t>
  </si>
  <si>
    <t>IVA honorarios</t>
  </si>
  <si>
    <t>CMIC 2% y 5% millar</t>
  </si>
  <si>
    <t>ISR asimilados salarios</t>
  </si>
  <si>
    <t>ISR por arrendamientos</t>
  </si>
  <si>
    <t>IVA por arrendamientos</t>
  </si>
  <si>
    <t>Retención cuotas IMSS empleados orquesta</t>
  </si>
  <si>
    <t>Devoluciones a la ley de ingresos por pagar a corto plazo</t>
  </si>
  <si>
    <t xml:space="preserve">Devoluciones de la ley de ingresos por pagar a corto plazo </t>
  </si>
  <si>
    <t>Otras cuentas por pagar a corto plazo</t>
  </si>
  <si>
    <t>Documentos por pagar a corto plazo</t>
  </si>
  <si>
    <t>Pensiones alimenticias</t>
  </si>
  <si>
    <t>Depositos en custodia</t>
  </si>
  <si>
    <t>Sindicato UACJ</t>
  </si>
  <si>
    <t>Devoluciones viaticos PIFI</t>
  </si>
  <si>
    <t>Intercambio de cheques alumnos</t>
  </si>
  <si>
    <t>Fonacot</t>
  </si>
  <si>
    <t>Ingresos cobrados por adelantado</t>
  </si>
  <si>
    <t>Alumnos Tramite de titulo</t>
  </si>
  <si>
    <t>Ingresos por clasificar</t>
  </si>
  <si>
    <t>Ingresos por aplicar</t>
  </si>
  <si>
    <t>Ingresos por venta de bienes y servicios de organismos descentralizados</t>
  </si>
  <si>
    <t>Corresponden principalmente a ingresos por colegiatura e inscripcion y servicios prestados a alumnos de la institucion</t>
  </si>
  <si>
    <t>Convenios</t>
  </si>
  <si>
    <t>Corresponde a ingresos obtenidos a traves de convenios celebrados con empresas y asociaciones</t>
  </si>
  <si>
    <t>Subsidio federal ordinario</t>
  </si>
  <si>
    <t>Subsidio estatal ordinario</t>
  </si>
  <si>
    <t>Subsidio del impuesto predial</t>
  </si>
  <si>
    <t>Total subsidios</t>
  </si>
  <si>
    <t xml:space="preserve">Subsidios </t>
  </si>
  <si>
    <t>Subsidio Federal</t>
  </si>
  <si>
    <t>Subsidio Estatal</t>
  </si>
  <si>
    <t>Intereses ganados</t>
  </si>
  <si>
    <t>Corresponde a intereses bancarios generados en cuentas de inversión.</t>
  </si>
  <si>
    <t>Cambios y correcciones contables</t>
  </si>
  <si>
    <t>Diferencia en cambios</t>
  </si>
  <si>
    <t>Recuperaciones SUMAR CUENTAS DE RECUPERACIONES</t>
  </si>
  <si>
    <t>Pena convencional a proveedores</t>
  </si>
  <si>
    <t>Donaciones de muebles e inmuebles</t>
  </si>
  <si>
    <t>Cambios y correcciones contables. Saldo corresponde principalmente a reconocimiento de adeudo de subsidio ordinario de ejercicios anteriores por parte del gobierno del estado</t>
  </si>
  <si>
    <t>Cuenta de gastos</t>
  </si>
  <si>
    <t>%</t>
  </si>
  <si>
    <t>Servicios personales</t>
  </si>
  <si>
    <t>Remuneraciones al personal de carácter permanente</t>
  </si>
  <si>
    <t>Remuneraciones adicionales y especiales</t>
  </si>
  <si>
    <t>Seguridad social</t>
  </si>
  <si>
    <t>Otras prestaciones sociales y económicas</t>
  </si>
  <si>
    <t>Pago de estímulos a servidores públicos</t>
  </si>
  <si>
    <t>Materiales y suministros</t>
  </si>
  <si>
    <t xml:space="preserve">Materiales de administración, emisión de documentos </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</si>
  <si>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</si>
  <si>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</si>
  <si>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</si>
  <si>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</si>
  <si>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</si>
  <si>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</si>
  <si>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</si>
  <si>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</si>
  <si>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</si>
  <si>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</si>
  <si>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</si>
  <si>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</si>
  <si>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</si>
  <si>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</si>
  <si>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</si>
  <si>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</si>
  <si>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</si>
  <si>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t>
  </si>
  <si>
    <t>Becas</t>
  </si>
  <si>
    <t>Otros gastos</t>
  </si>
  <si>
    <t>Gastos de ejercicios anteriores</t>
  </si>
  <si>
    <t>Diferencias por tipo de cambio negativas en efectivo y equivalentes</t>
  </si>
  <si>
    <t>Retencion 4% IVA Transportistas</t>
  </si>
  <si>
    <t>2.14  Proyectos Productivos y acciones de fomento</t>
  </si>
  <si>
    <t>Mobiliario y equipo de cafeterías</t>
  </si>
  <si>
    <t>Mobiliario y equipo de biblioteca</t>
  </si>
  <si>
    <t>Acervo bibliográfico</t>
  </si>
  <si>
    <t>Equipo e instrumentos musicales</t>
  </si>
  <si>
    <t>UNIVERSIDAD AUTONOMA DE CIUDAD JUÁREZ</t>
  </si>
  <si>
    <t>UNIVERSIDAD AUTONOMA DE CIUDAD JUAREZ</t>
  </si>
  <si>
    <t>Aportaciones</t>
  </si>
  <si>
    <t>Subsidio estatal 4%</t>
  </si>
  <si>
    <t>2022</t>
  </si>
  <si>
    <t>ISR Regimen simplificado de confianza honorarios</t>
  </si>
  <si>
    <t>ISR Regimen simplificado de confianza bienes y servicios</t>
  </si>
  <si>
    <t>10% </t>
  </si>
  <si>
    <t> 10%</t>
  </si>
  <si>
    <t>Licencias Industriales, comerciales y otras</t>
  </si>
  <si>
    <t>Otros gastos varios</t>
  </si>
  <si>
    <t>ISR Regimen simplificado de confianza arrendamientos</t>
  </si>
  <si>
    <t>Subsidio Estatal Extraordinario segundo anexo</t>
  </si>
  <si>
    <t>Subsidio Federal Extraordinario segundo anexo</t>
  </si>
  <si>
    <t>Proceden de los recursos que modifican el patrimonio generado</t>
  </si>
  <si>
    <t>*Subsidios Federales</t>
  </si>
  <si>
    <t>*Subsidios Estatales</t>
  </si>
  <si>
    <t>*Ingresos Propios</t>
  </si>
  <si>
    <t>ENERO-DICIEMBRE 2022</t>
  </si>
  <si>
    <t>No hay información que reportar</t>
  </si>
  <si>
    <t>Ahorro/Desahorro del 1 octubre al 31 de diciembre del 2022</t>
  </si>
  <si>
    <t xml:space="preserve">Montos sujetos a algún tipo de juicio con una antigüedad mayor a la señalada y la factibilidad de cobro </t>
  </si>
  <si>
    <r>
      <t xml:space="preserve">1. Bienes disponibles para su transformación </t>
    </r>
    <r>
      <rPr>
        <sz val="9"/>
        <rFont val="Arial"/>
        <family val="2"/>
      </rPr>
      <t>(aquéllos que se encuentren en la cuenta de Inventarios)</t>
    </r>
  </si>
  <si>
    <t>Al 31 de Diciembre 2023</t>
  </si>
  <si>
    <t>Diciembre 2023</t>
  </si>
  <si>
    <t>Por adeudos en Cuentas por cobrar a corto plazo, se han registrado estimaciones para cuentas incobrables de alumnos, la cantidad de $29,135,424</t>
  </si>
  <si>
    <t>Por adeudos en Cuentas por cobrar a corto plazo, se han registrado estimaciones para cuentas incobrables de subsidios, la cantidad de $73,728,178</t>
  </si>
  <si>
    <t>Por adeudos en cuenta Deudores diversos por cobrar a corto plazo, se han registrado hasta el 31 de diciembre de 2023, estimaciones para cuentas incobrables por la cantidad de $7,872,573</t>
  </si>
  <si>
    <t>Otros activos intangibles</t>
  </si>
  <si>
    <t>RET. ISR Asimilados a Salarios pendientes de pago</t>
  </si>
  <si>
    <t>10% I.S.R. Honorarios en transito</t>
  </si>
  <si>
    <t>6.67% I.V.A Honorarios en transito</t>
  </si>
  <si>
    <t>ISR Honorarios Extranjeros</t>
  </si>
  <si>
    <t>2023</t>
  </si>
  <si>
    <t>ENERO-DICIEMBRE 2023</t>
  </si>
  <si>
    <t>Remuneraciones al personal de carácter permanente por la cantidad de $ 718,575,143 representa el 31.86% del total del gasto y corresponde a sueldos del personal Docente, Administrativo y de confianza.</t>
  </si>
  <si>
    <t>Remuneraciones adicionales y especiales por la cantidad de $ 506,527,232 representa el 22.46% del total del gasto y corresponde a pago de tiempo extra, prima vacacional, de antigüedad y gratificación de fin de año.</t>
  </si>
  <si>
    <t>Seguridad social por la cantidad de $222,566,062 representa el 9.87%  del total del gasto y corresponde al pago de cuotas al IMSS, Afores, Infonavit, Servicio médico a docentes y Seguro de Vida.</t>
  </si>
  <si>
    <t>Otras prestaciones sociales y económicas por la cantidad de $130,265,199 representa el 5.78% de total del gasto y corresponde a bonos de despensa, Apoyos contractuales, Indemnizaciones y otras prestaciones.</t>
  </si>
  <si>
    <t>Pago de estímulos sociales a servidores públicos por la cantidad de $112,611,618 representa el 4.99% del total del gasto y corresponde al pago de estímulos al personal académico y administrativo.</t>
  </si>
  <si>
    <t xml:space="preserve">Servicios profesionales, científicos y técnicos y otros servicios la cantidad de $180,183,593 representa el 7.99% del total de gasto y corresponde al pago de honorarios docentes, honorarios profesionales, asesorías, servicios de seguridad y vigilancia entre otros. </t>
  </si>
  <si>
    <t>De acuerdo a lo estipulado en Convenio de Colaboración a diciembre 2023, se devengo la cantidad de $626,877,487.00 por concepto de Subsidio Estatal Ordinario. Lo efectivamente recibido por este concepto al 31 de diciembre 2023, fue la cantidad de $626,877,487.00 lo cual representa una diferencia de $0</t>
  </si>
  <si>
    <t>De acuerdo a lo estipulado en Convenio de Colaboración, a diciembre 2023 se devengo la cantidad de $1,290,397,869 por concepto de Subsidio Federal Ordinario. Lo efectivamente recibido por este concepto al 31 de diciembre 2023, fue la cantidad de $1,290,397,869 lo cual representa una diferencia de $0</t>
  </si>
  <si>
    <t>. No se efectuaron cambios respecto al método de valuación a diciembre 2023</t>
  </si>
  <si>
    <t>Hacienda pública / Patrimonio Generado de Ejercicios Anteriores presento una variación de $103,897,907</t>
  </si>
  <si>
    <t>Hacienda pública / Patrimonio generado presento variaciones por la cantidad de $76,611,394 durante el ejercicio 2023</t>
  </si>
  <si>
    <t>Valores en garantía por la cantidad de $ 1,455,291 están integrados por:</t>
  </si>
  <si>
    <t>Correspondiente del 1 de Enero al 31 de Diciembre de 2023</t>
  </si>
  <si>
    <t>Subsidios recibidos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</si>
</sst>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4" formatCode="_-&quot;$&quot;* #,##0.00_-;\-&quot;$&quot;* #,##0.00_-;_-&quot;$&quot;* &quot;-&quot;??_-;_-@_-"/>
    <numFmt numFmtId="43" formatCode="_-* #,##0.00_-;\-* #,##0.00_-;_-* &quot;-&quot;??_-;_-@_-"/>
    <numFmt numFmtId="164" formatCode="#,##0.000000000000"/>
  </numFmts>
  <fonts count="10" x14ac:knownFonts="1">
    <font>
      <sz val="11"/>
      <color theme="1"/>
      <name val="Calibri"/>
      <family val="2"/>
      <scheme val="minor"/>
    </font>
    <font>
      <sz val="9"/>
      <name val="Arial"/>
      <family val="2"/>
    </font>
    <font>
      <b/>
      <sz val="9"/>
      <name val="Arial"/>
      <family val="2"/>
    </font>
    <font>
      <b/>
      <sz val="10"/>
      <name val="Arial"/>
      <family val="2"/>
    </font>
    <font>
      <sz val="8"/>
      <name val="Calibri"/>
      <family val="2"/>
    </font>
    <font>
      <sz val="11"/>
      <color theme="1"/>
      <name val="Calibri"/>
      <family val="2"/>
      <scheme val="minor"/>
    </font>
    <font>
      <sz val="9"/>
      <color theme="0"/>
      <name val="Arial"/>
      <family val="2"/>
    </font>
    <font>
      <sz val="9"/>
      <color rgb="FFFF0000"/>
      <name val="Arial"/>
      <family val="2"/>
    </font>
    <font>
      <sz val="9"/>
      <color theme="1"/>
      <name val="Arial"/>
      <family val="2"/>
    </font>
    <font>
      <b/>
      <sz val="9"/>
      <color theme="1"/>
      <name val="Arial"/>
      <family val="2"/>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389">
    <xf numFmtId="0" fontId="0" fillId="0" borderId="0" xfId="0"/>
    <xf numFmtId="49" fontId="1" fillId="0" borderId="0" xfId="0" applyNumberFormat="1" applyFont="1" applyAlignment="1">
      <alignment vertical="center"/>
    </xf>
    <xf numFmtId="0" fontId="1" fillId="0" borderId="0" xfId="0" applyFont="1" applyAlignment="1">
      <alignment vertical="center"/>
    </xf>
    <xf numFmtId="49" fontId="2" fillId="0" borderId="1" xfId="0" applyNumberFormat="1" applyFont="1" applyBorder="1" applyAlignment="1">
      <alignment horizontal="left" vertical="center" indent="1"/>
    </xf>
    <xf numFmtId="49" fontId="2" fillId="0" borderId="2" xfId="0" applyNumberFormat="1" applyFont="1" applyBorder="1" applyAlignment="1">
      <alignment horizontal="left" vertical="center" wrapText="1" indent="2"/>
    </xf>
    <xf numFmtId="49" fontId="2" fillId="0" borderId="3" xfId="0" applyNumberFormat="1" applyFont="1" applyBorder="1" applyAlignment="1">
      <alignment horizontal="left" vertical="center" wrapText="1" indent="3"/>
    </xf>
    <xf numFmtId="49" fontId="1" fillId="0" borderId="3" xfId="0" applyNumberFormat="1" applyFont="1" applyBorder="1" applyAlignment="1">
      <alignment horizontal="left" vertical="center" wrapText="1" indent="3"/>
    </xf>
    <xf numFmtId="49" fontId="1" fillId="0" borderId="3" xfId="0" applyNumberFormat="1" applyFont="1" applyBorder="1" applyAlignment="1">
      <alignment horizontal="left" vertical="center" wrapText="1" indent="4"/>
    </xf>
    <xf numFmtId="49" fontId="1" fillId="0" borderId="4" xfId="0" applyNumberFormat="1" applyFont="1" applyBorder="1" applyAlignment="1">
      <alignment horizontal="left" vertical="center" wrapText="1" indent="4"/>
    </xf>
    <xf numFmtId="49" fontId="2" fillId="0" borderId="3" xfId="0" applyNumberFormat="1" applyFont="1" applyBorder="1" applyAlignment="1">
      <alignment horizontal="left" vertical="center" wrapText="1" indent="2"/>
    </xf>
    <xf numFmtId="0" fontId="2" fillId="0" borderId="3" xfId="0" applyFont="1" applyBorder="1" applyAlignment="1">
      <alignment horizontal="left" vertical="center" indent="4"/>
    </xf>
    <xf numFmtId="49" fontId="1" fillId="0" borderId="3" xfId="0" applyNumberFormat="1" applyFont="1" applyBorder="1" applyAlignment="1">
      <alignment horizontal="left" vertical="center" wrapText="1" indent="5"/>
    </xf>
    <xf numFmtId="49" fontId="1" fillId="0" borderId="6" xfId="0" applyNumberFormat="1" applyFont="1" applyBorder="1" applyAlignment="1">
      <alignment horizontal="left" vertical="center" wrapText="1" indent="4"/>
    </xf>
    <xf numFmtId="49" fontId="1" fillId="0" borderId="5" xfId="0" applyNumberFormat="1" applyFont="1" applyBorder="1" applyAlignment="1">
      <alignment horizontal="left" vertical="center" wrapText="1" indent="3"/>
    </xf>
    <xf numFmtId="49" fontId="6" fillId="0" borderId="0" xfId="0" applyNumberFormat="1" applyFont="1" applyAlignment="1">
      <alignment horizontal="right" vertical="center"/>
    </xf>
    <xf numFmtId="0" fontId="1" fillId="0" borderId="0" xfId="0" applyFont="1" applyAlignment="1">
      <alignment horizontal="left" vertical="center" indent="3"/>
    </xf>
    <xf numFmtId="49" fontId="1" fillId="0" borderId="3" xfId="0" applyNumberFormat="1" applyFont="1" applyBorder="1" applyAlignment="1">
      <alignment horizontal="left" vertical="center" indent="4"/>
    </xf>
    <xf numFmtId="0" fontId="1" fillId="0" borderId="0" xfId="0" applyFont="1" applyAlignment="1">
      <alignment horizontal="left" vertical="center" indent="5"/>
    </xf>
    <xf numFmtId="0" fontId="1" fillId="0" borderId="0" xfId="0" applyFont="1" applyAlignment="1">
      <alignment horizontal="left" vertical="center" indent="2"/>
    </xf>
    <xf numFmtId="49" fontId="1" fillId="0" borderId="5" xfId="0" applyNumberFormat="1" applyFont="1" applyBorder="1" applyAlignment="1">
      <alignment horizontal="left" vertical="center" wrapText="1" indent="5"/>
    </xf>
    <xf numFmtId="49" fontId="2" fillId="0" borderId="3" xfId="0" applyNumberFormat="1" applyFont="1" applyBorder="1" applyAlignment="1">
      <alignment horizontal="left" vertical="center" wrapText="1" indent="4"/>
    </xf>
    <xf numFmtId="49" fontId="2" fillId="0" borderId="6" xfId="0" applyNumberFormat="1" applyFont="1" applyBorder="1" applyAlignment="1">
      <alignment horizontal="left" vertical="center" wrapText="1" indent="4"/>
    </xf>
    <xf numFmtId="49" fontId="1" fillId="0" borderId="2" xfId="0" applyNumberFormat="1" applyFont="1" applyBorder="1" applyAlignment="1">
      <alignment vertical="center"/>
    </xf>
    <xf numFmtId="49" fontId="2" fillId="0" borderId="3" xfId="0" applyNumberFormat="1" applyFont="1" applyBorder="1" applyAlignment="1">
      <alignment horizontal="left" vertical="center" indent="4"/>
    </xf>
    <xf numFmtId="0" fontId="1" fillId="0" borderId="5" xfId="0" applyFont="1" applyBorder="1" applyAlignment="1">
      <alignment vertical="center"/>
    </xf>
    <xf numFmtId="49" fontId="1" fillId="0" borderId="3" xfId="0" applyNumberFormat="1" applyFont="1" applyBorder="1" applyAlignment="1">
      <alignment horizontal="left" vertical="center" indent="5"/>
    </xf>
    <xf numFmtId="49" fontId="1" fillId="0" borderId="6" xfId="0" applyNumberFormat="1" applyFont="1" applyBorder="1" applyAlignment="1">
      <alignment horizontal="left" vertical="center" wrapText="1" indent="5"/>
    </xf>
    <xf numFmtId="0" fontId="2" fillId="0" borderId="3" xfId="0" applyFont="1" applyBorder="1" applyAlignment="1">
      <alignment horizontal="left" indent="4"/>
    </xf>
    <xf numFmtId="0" fontId="1" fillId="0" borderId="7" xfId="0" applyFont="1" applyBorder="1" applyAlignment="1">
      <alignment vertical="center"/>
    </xf>
    <xf numFmtId="49" fontId="2" fillId="0" borderId="8" xfId="0" applyNumberFormat="1" applyFont="1" applyBorder="1" applyAlignment="1">
      <alignment horizontal="left" vertical="center" indent="1"/>
    </xf>
    <xf numFmtId="0" fontId="7" fillId="0" borderId="5" xfId="0" applyFont="1" applyBorder="1" applyAlignment="1">
      <alignment horizontal="left" vertical="center" indent="4"/>
    </xf>
    <xf numFmtId="49" fontId="2" fillId="0" borderId="3" xfId="0" applyNumberFormat="1" applyFont="1" applyBorder="1" applyAlignment="1">
      <alignment horizontal="left" vertical="center" indent="3"/>
    </xf>
    <xf numFmtId="0" fontId="1" fillId="0" borderId="8" xfId="0" applyFont="1" applyBorder="1" applyAlignment="1">
      <alignment vertical="center"/>
    </xf>
    <xf numFmtId="49" fontId="2" fillId="0" borderId="2" xfId="0" applyNumberFormat="1" applyFont="1" applyBorder="1" applyAlignment="1">
      <alignment horizontal="left" vertical="center" indent="1"/>
    </xf>
    <xf numFmtId="49" fontId="1" fillId="0" borderId="3" xfId="0" applyNumberFormat="1" applyFont="1" applyBorder="1" applyAlignment="1">
      <alignment horizontal="left" vertical="center" wrapText="1" indent="6"/>
    </xf>
    <xf numFmtId="49" fontId="1" fillId="0" borderId="4" xfId="0" applyNumberFormat="1" applyFont="1" applyBorder="1" applyAlignment="1">
      <alignment horizontal="left" vertical="center" wrapText="1" indent="6"/>
    </xf>
    <xf numFmtId="49" fontId="1" fillId="0" borderId="5" xfId="0" applyNumberFormat="1" applyFont="1" applyBorder="1" applyAlignment="1">
      <alignment horizontal="left" vertical="center" wrapText="1" indent="6"/>
    </xf>
    <xf numFmtId="49" fontId="1" fillId="0" borderId="6" xfId="0" applyNumberFormat="1" applyFont="1" applyBorder="1" applyAlignment="1">
      <alignment horizontal="left" vertical="center" wrapText="1" indent="6"/>
    </xf>
    <xf numFmtId="49" fontId="2" fillId="0" borderId="3" xfId="0" applyNumberFormat="1" applyFont="1" applyBorder="1" applyAlignment="1">
      <alignment horizontal="left" vertical="center" wrapText="1" indent="5"/>
    </xf>
    <xf numFmtId="49" fontId="2" fillId="0" borderId="6" xfId="0" applyNumberFormat="1" applyFont="1" applyBorder="1" applyAlignment="1">
      <alignment horizontal="left" vertical="center" wrapText="1" indent="5"/>
    </xf>
    <xf numFmtId="49" fontId="1" fillId="0" borderId="8" xfId="0" applyNumberFormat="1" applyFont="1" applyBorder="1" applyAlignment="1">
      <alignment horizontal="left" vertical="center" wrapText="1" indent="5"/>
    </xf>
    <xf numFmtId="49" fontId="2" fillId="0" borderId="8" xfId="0" applyNumberFormat="1" applyFont="1" applyBorder="1" applyAlignment="1">
      <alignment horizontal="center" vertical="center"/>
    </xf>
    <xf numFmtId="0" fontId="2" fillId="2" borderId="8" xfId="0" applyFont="1" applyFill="1" applyBorder="1" applyAlignment="1">
      <alignment horizontal="center" vertical="center"/>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1" fillId="0" borderId="8" xfId="0" applyFont="1" applyBorder="1"/>
    <xf numFmtId="0" fontId="1" fillId="0" borderId="11" xfId="0" applyFont="1" applyBorder="1"/>
    <xf numFmtId="0" fontId="2" fillId="0" borderId="8"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left" vertical="center" wrapText="1" indent="2"/>
    </xf>
    <xf numFmtId="0" fontId="1" fillId="0" borderId="13" xfId="0" applyFont="1" applyBorder="1" applyAlignment="1">
      <alignment horizontal="left" vertical="center" wrapText="1" indent="3"/>
    </xf>
    <xf numFmtId="0" fontId="2" fillId="0" borderId="13" xfId="0" applyFont="1" applyBorder="1" applyAlignment="1">
      <alignment horizontal="left" vertical="center" wrapText="1" indent="5"/>
    </xf>
    <xf numFmtId="0" fontId="1" fillId="0" borderId="14" xfId="0" applyFont="1" applyBorder="1" applyAlignment="1">
      <alignment horizontal="left" vertical="center" wrapText="1" indent="3"/>
    </xf>
    <xf numFmtId="0" fontId="1" fillId="0" borderId="15" xfId="0" applyFont="1" applyBorder="1" applyAlignment="1">
      <alignment horizontal="left" vertical="center" wrapText="1" indent="3"/>
    </xf>
    <xf numFmtId="0" fontId="2" fillId="3" borderId="16" xfId="0" applyFont="1" applyFill="1" applyBorder="1" applyAlignment="1">
      <alignment horizontal="left" vertical="center"/>
    </xf>
    <xf numFmtId="0" fontId="1" fillId="0" borderId="17" xfId="0" applyFont="1" applyBorder="1" applyAlignment="1">
      <alignment horizontal="left" vertical="center" indent="1"/>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8" xfId="0" applyFont="1" applyBorder="1" applyAlignment="1">
      <alignment vertical="center"/>
    </xf>
    <xf numFmtId="0" fontId="8" fillId="0" borderId="21" xfId="0" applyFont="1" applyBorder="1" applyAlignment="1">
      <alignment horizontal="left" vertical="center" wrapText="1" indent="1"/>
    </xf>
    <xf numFmtId="0" fontId="0" fillId="0" borderId="11" xfId="0" applyBorder="1"/>
    <xf numFmtId="0" fontId="1" fillId="0" borderId="21" xfId="0" applyFont="1" applyBorder="1" applyAlignment="1">
      <alignment vertical="center"/>
    </xf>
    <xf numFmtId="0" fontId="1" fillId="0" borderId="9" xfId="0" applyFont="1" applyBorder="1" applyAlignment="1">
      <alignment vertical="center"/>
    </xf>
    <xf numFmtId="49" fontId="2" fillId="0" borderId="0" xfId="0" applyNumberFormat="1" applyFont="1" applyAlignment="1">
      <alignment horizontal="center" vertical="center"/>
    </xf>
    <xf numFmtId="0" fontId="2" fillId="0" borderId="25" xfId="0" applyFont="1" applyBorder="1" applyAlignment="1">
      <alignment vertical="center"/>
    </xf>
    <xf numFmtId="4" fontId="9" fillId="0" borderId="26" xfId="0" applyNumberFormat="1" applyFont="1" applyBorder="1" applyAlignment="1">
      <alignment horizontal="left" vertical="center" wrapText="1" indent="1"/>
    </xf>
    <xf numFmtId="4" fontId="9" fillId="0" borderId="0" xfId="0" applyNumberFormat="1" applyFont="1" applyAlignment="1">
      <alignment horizontal="right"/>
    </xf>
    <xf numFmtId="0" fontId="2" fillId="0" borderId="10" xfId="0" applyFont="1" applyBorder="1" applyAlignment="1">
      <alignment horizontal="center" vertical="center"/>
    </xf>
    <xf numFmtId="0" fontId="2" fillId="0" borderId="0" xfId="0" applyFont="1" applyAlignment="1">
      <alignment horizontal="center" vertical="center"/>
    </xf>
    <xf numFmtId="4" fontId="1" fillId="0" borderId="28" xfId="0" applyNumberFormat="1" applyFont="1" applyBorder="1" applyAlignment="1" applyProtection="1">
      <alignment horizontal="center"/>
      <protection locked="0"/>
    </xf>
    <xf numFmtId="4" fontId="8" fillId="0" borderId="31" xfId="0" applyNumberFormat="1" applyFont="1" applyBorder="1" applyAlignment="1">
      <alignment horizontal="right"/>
    </xf>
    <xf numFmtId="49" fontId="1" fillId="0" borderId="29" xfId="1" applyNumberFormat="1" applyFont="1" applyFill="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9" fillId="3" borderId="18" xfId="0" applyFont="1" applyFill="1" applyBorder="1" applyAlignment="1">
      <alignment horizontal="center" vertical="center" wrapText="1"/>
    </xf>
    <xf numFmtId="0" fontId="8" fillId="0" borderId="32" xfId="0" applyFont="1" applyBorder="1" applyAlignment="1">
      <alignment horizontal="center" vertical="center" wrapText="1"/>
    </xf>
    <xf numFmtId="0" fontId="9" fillId="2" borderId="18" xfId="0" applyFont="1" applyFill="1" applyBorder="1" applyAlignment="1">
      <alignment horizontal="left" vertical="center" wrapText="1" indent="1"/>
    </xf>
    <xf numFmtId="0" fontId="8" fillId="0" borderId="33" xfId="0" applyFont="1" applyBorder="1" applyAlignment="1">
      <alignment horizontal="left" vertical="center" wrapText="1" indent="2"/>
    </xf>
    <xf numFmtId="0" fontId="9" fillId="0" borderId="33" xfId="0" applyFont="1" applyBorder="1" applyAlignment="1">
      <alignment horizontal="left" vertical="center" wrapText="1" indent="1"/>
    </xf>
    <xf numFmtId="0" fontId="8" fillId="0" borderId="33" xfId="0" applyFont="1" applyBorder="1" applyAlignment="1">
      <alignment horizontal="left" vertical="center" indent="2"/>
    </xf>
    <xf numFmtId="0" fontId="8" fillId="0" borderId="34" xfId="0" applyFont="1" applyBorder="1" applyAlignment="1">
      <alignment horizontal="left" vertical="center" wrapText="1" indent="2"/>
    </xf>
    <xf numFmtId="0" fontId="8" fillId="0" borderId="35" xfId="0" applyFont="1" applyBorder="1" applyAlignment="1">
      <alignment horizontal="left" vertical="center" wrapText="1"/>
    </xf>
    <xf numFmtId="0" fontId="8" fillId="0" borderId="36" xfId="0" applyFont="1" applyBorder="1" applyAlignment="1">
      <alignment horizontal="left" vertical="center" wrapText="1" indent="1"/>
    </xf>
    <xf numFmtId="0" fontId="8" fillId="0" borderId="0" xfId="0" applyFont="1" applyProtection="1">
      <protection locked="0"/>
    </xf>
    <xf numFmtId="0" fontId="3" fillId="0" borderId="0" xfId="0" applyFont="1" applyAlignment="1" applyProtection="1">
      <alignment horizontal="center" vertical="center" wrapText="1"/>
      <protection locked="0"/>
    </xf>
    <xf numFmtId="49" fontId="1" fillId="0" borderId="37" xfId="1" applyNumberFormat="1" applyFont="1" applyFill="1" applyBorder="1" applyAlignment="1" applyProtection="1">
      <alignment horizontal="center" vertical="center" wrapText="1"/>
      <protection locked="0"/>
    </xf>
    <xf numFmtId="0" fontId="2" fillId="3" borderId="38" xfId="0" applyFont="1" applyFill="1" applyBorder="1" applyAlignment="1">
      <alignment horizontal="center" vertical="center"/>
    </xf>
    <xf numFmtId="4" fontId="1" fillId="0" borderId="39" xfId="0" applyNumberFormat="1" applyFont="1" applyBorder="1" applyAlignment="1" applyProtection="1">
      <alignment horizontal="center"/>
      <protection locked="0"/>
    </xf>
    <xf numFmtId="4" fontId="1" fillId="0" borderId="40" xfId="0" applyNumberFormat="1" applyFont="1" applyBorder="1" applyAlignment="1" applyProtection="1">
      <alignment horizontal="center"/>
      <protection locked="0"/>
    </xf>
    <xf numFmtId="0" fontId="9" fillId="0" borderId="37" xfId="0" applyFont="1" applyBorder="1" applyAlignment="1">
      <alignment horizontal="left" vertical="center" wrapText="1" indent="1"/>
    </xf>
    <xf numFmtId="0" fontId="8" fillId="0" borderId="37" xfId="0" applyFont="1" applyBorder="1" applyAlignment="1">
      <alignment horizontal="left" vertical="center" wrapText="1" indent="2"/>
    </xf>
    <xf numFmtId="0" fontId="8" fillId="0" borderId="41" xfId="0" applyFont="1" applyBorder="1" applyAlignment="1">
      <alignment horizontal="left" vertical="center" wrapText="1" indent="2"/>
    </xf>
    <xf numFmtId="0" fontId="8" fillId="0" borderId="42" xfId="0" applyFont="1" applyBorder="1" applyAlignment="1">
      <alignment horizontal="left" vertical="center" wrapText="1" indent="1"/>
    </xf>
    <xf numFmtId="0" fontId="9" fillId="2" borderId="10" xfId="0" applyFont="1" applyFill="1" applyBorder="1" applyAlignment="1">
      <alignment horizontal="center" vertical="center" wrapText="1"/>
    </xf>
    <xf numFmtId="0" fontId="8" fillId="0" borderId="43" xfId="0" applyFont="1" applyBorder="1" applyAlignment="1">
      <alignment horizontal="left" vertical="center" wrapText="1"/>
    </xf>
    <xf numFmtId="49" fontId="1" fillId="0" borderId="13" xfId="1" applyNumberFormat="1" applyFont="1" applyFill="1" applyBorder="1" applyAlignment="1" applyProtection="1">
      <alignment horizontal="left" vertical="center" wrapText="1"/>
      <protection locked="0"/>
    </xf>
    <xf numFmtId="49" fontId="1" fillId="3" borderId="13" xfId="1" applyNumberFormat="1" applyFont="1" applyFill="1" applyBorder="1" applyAlignment="1" applyProtection="1">
      <alignment horizontal="left" vertical="center" wrapText="1"/>
      <protection locked="0"/>
    </xf>
    <xf numFmtId="49" fontId="1" fillId="3" borderId="13" xfId="1" applyNumberFormat="1" applyFont="1" applyFill="1" applyBorder="1" applyAlignment="1" applyProtection="1">
      <alignment horizontal="center" vertical="center" wrapText="1"/>
      <protection locked="0"/>
    </xf>
    <xf numFmtId="49" fontId="1" fillId="0" borderId="44" xfId="0" applyNumberFormat="1" applyFont="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center" wrapText="1"/>
      <protection locked="0"/>
    </xf>
    <xf numFmtId="49" fontId="1" fillId="0" borderId="14" xfId="0" applyNumberFormat="1" applyFont="1" applyBorder="1" applyAlignment="1" applyProtection="1">
      <alignment horizontal="left" vertical="center" wrapText="1"/>
      <protection locked="0"/>
    </xf>
    <xf numFmtId="3" fontId="1" fillId="0" borderId="0" xfId="0" applyNumberFormat="1" applyFont="1" applyAlignment="1">
      <alignment vertical="center"/>
    </xf>
    <xf numFmtId="49" fontId="1" fillId="0" borderId="37" xfId="0" applyNumberFormat="1" applyFont="1" applyBorder="1" applyAlignment="1" applyProtection="1">
      <alignment horizontal="center" vertical="center" wrapText="1"/>
      <protection locked="0"/>
    </xf>
    <xf numFmtId="49" fontId="1" fillId="3" borderId="13" xfId="0" applyNumberFormat="1" applyFont="1" applyFill="1" applyBorder="1" applyAlignment="1" applyProtection="1">
      <alignment horizontal="center" vertical="center" wrapText="1"/>
      <protection locked="0"/>
    </xf>
    <xf numFmtId="0" fontId="1" fillId="0" borderId="37" xfId="0" applyFont="1" applyBorder="1" applyAlignment="1" applyProtection="1">
      <alignment horizontal="center" vertical="center"/>
      <protection locked="0"/>
    </xf>
    <xf numFmtId="49" fontId="1" fillId="0" borderId="45" xfId="1" applyNumberFormat="1" applyFont="1" applyFill="1" applyBorder="1" applyAlignment="1" applyProtection="1">
      <alignment vertical="center" wrapText="1"/>
      <protection locked="0"/>
    </xf>
    <xf numFmtId="49" fontId="1" fillId="0" borderId="27" xfId="1" applyNumberFormat="1" applyFont="1" applyFill="1" applyBorder="1" applyAlignment="1" applyProtection="1">
      <alignment horizontal="center" vertical="center" wrapText="1"/>
      <protection locked="0"/>
    </xf>
    <xf numFmtId="49" fontId="1" fillId="3" borderId="27" xfId="1" applyNumberFormat="1" applyFont="1" applyFill="1" applyBorder="1" applyAlignment="1" applyProtection="1">
      <alignment horizontal="center" vertical="center" wrapText="1"/>
      <protection locked="0"/>
    </xf>
    <xf numFmtId="49" fontId="1" fillId="3" borderId="27" xfId="0" applyNumberFormat="1" applyFont="1" applyFill="1" applyBorder="1" applyAlignment="1" applyProtection="1">
      <alignment horizontal="center" vertical="center" wrapText="1"/>
      <protection locked="0"/>
    </xf>
    <xf numFmtId="49" fontId="1" fillId="0" borderId="2" xfId="0" applyNumberFormat="1" applyFont="1" applyBorder="1" applyAlignment="1">
      <alignment horizontal="left" vertical="center" wrapText="1" indent="5"/>
    </xf>
    <xf numFmtId="49" fontId="1" fillId="0" borderId="44" xfId="1" applyNumberFormat="1"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17" fontId="1" fillId="3" borderId="37"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49" fontId="2" fillId="0" borderId="4" xfId="0" applyNumberFormat="1" applyFont="1" applyBorder="1" applyAlignment="1">
      <alignment horizontal="left" vertical="center" wrapText="1" indent="5"/>
    </xf>
    <xf numFmtId="49" fontId="2" fillId="0" borderId="21" xfId="0" applyNumberFormat="1" applyFont="1" applyBorder="1" applyAlignment="1">
      <alignment horizontal="left" vertical="center" wrapText="1" indent="5"/>
    </xf>
    <xf numFmtId="4" fontId="0" fillId="0" borderId="0" xfId="0" applyNumberFormat="1" applyAlignment="1">
      <alignment vertical="top"/>
    </xf>
    <xf numFmtId="4" fontId="1" fillId="0" borderId="0" xfId="0" applyNumberFormat="1" applyFont="1" applyAlignment="1">
      <alignment vertical="center"/>
    </xf>
    <xf numFmtId="0" fontId="1" fillId="0" borderId="13" xfId="0" applyFont="1" applyBorder="1" applyAlignment="1" applyProtection="1">
      <alignment horizontal="left" vertical="center"/>
      <protection locked="0"/>
    </xf>
    <xf numFmtId="49" fontId="2" fillId="0" borderId="13" xfId="0" applyNumberFormat="1" applyFont="1" applyBorder="1" applyAlignment="1" applyProtection="1">
      <alignment horizontal="left"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right" vertical="center" wrapText="1"/>
      <protection locked="0"/>
    </xf>
    <xf numFmtId="3" fontId="1" fillId="0" borderId="37" xfId="0" applyNumberFormat="1" applyFont="1" applyBorder="1" applyAlignment="1" applyProtection="1">
      <alignment horizontal="right" vertical="center"/>
      <protection locked="0"/>
    </xf>
    <xf numFmtId="0" fontId="2" fillId="0" borderId="13" xfId="0" applyFont="1" applyBorder="1" applyAlignment="1" applyProtection="1">
      <alignment horizontal="center" vertical="center"/>
      <protection locked="0"/>
    </xf>
    <xf numFmtId="0" fontId="1" fillId="0" borderId="14" xfId="0" applyFont="1" applyBorder="1" applyAlignment="1" applyProtection="1">
      <alignment horizontal="left" vertical="center"/>
      <protection locked="0"/>
    </xf>
    <xf numFmtId="44" fontId="1" fillId="0" borderId="44" xfId="2" applyFont="1" applyFill="1" applyBorder="1" applyAlignment="1" applyProtection="1">
      <alignment horizontal="center" vertical="center"/>
      <protection locked="0"/>
    </xf>
    <xf numFmtId="0" fontId="1" fillId="0" borderId="27" xfId="0" applyFont="1" applyBorder="1" applyAlignment="1" applyProtection="1">
      <alignment horizontal="left" vertical="center"/>
      <protection locked="0"/>
    </xf>
    <xf numFmtId="3" fontId="1" fillId="0" borderId="27" xfId="0" applyNumberFormat="1" applyFont="1" applyBorder="1" applyAlignment="1" applyProtection="1">
      <alignment horizontal="center" vertical="center"/>
      <protection locked="0"/>
    </xf>
    <xf numFmtId="0" fontId="2" fillId="0" borderId="27" xfId="0" applyFont="1" applyBorder="1" applyAlignment="1" applyProtection="1">
      <alignment horizontal="left" vertical="center"/>
      <protection locked="0"/>
    </xf>
    <xf numFmtId="0" fontId="1" fillId="0" borderId="14" xfId="0" applyFont="1" applyBorder="1" applyAlignment="1" applyProtection="1">
      <alignment vertical="center"/>
      <protection locked="0"/>
    </xf>
    <xf numFmtId="4" fontId="1" fillId="0" borderId="18" xfId="0" applyNumberFormat="1" applyFont="1" applyBorder="1" applyAlignment="1" applyProtection="1">
      <alignment horizontal="right"/>
      <protection locked="0"/>
    </xf>
    <xf numFmtId="4" fontId="1" fillId="0" borderId="31" xfId="0" applyNumberFormat="1" applyFont="1" applyBorder="1" applyAlignment="1" applyProtection="1">
      <alignment horizontal="right"/>
      <protection locked="0"/>
    </xf>
    <xf numFmtId="3" fontId="1" fillId="0" borderId="27" xfId="0" applyNumberFormat="1" applyFont="1" applyBorder="1" applyAlignment="1" applyProtection="1">
      <alignment horizontal="right" vertical="center"/>
      <protection locked="0"/>
    </xf>
    <xf numFmtId="3" fontId="1" fillId="0" borderId="0" xfId="0" applyNumberFormat="1" applyFont="1" applyAlignment="1" applyProtection="1">
      <alignment horizontal="right" vertical="center"/>
      <protection locked="0"/>
    </xf>
    <xf numFmtId="3" fontId="1" fillId="0" borderId="1" xfId="0" applyNumberFormat="1" applyFont="1" applyBorder="1" applyAlignment="1" applyProtection="1">
      <alignment horizontal="right"/>
      <protection locked="0"/>
    </xf>
    <xf numFmtId="3" fontId="1" fillId="0" borderId="46" xfId="0" applyNumberFormat="1" applyFont="1" applyBorder="1" applyAlignment="1" applyProtection="1">
      <alignment horizontal="right"/>
      <protection locked="0"/>
    </xf>
    <xf numFmtId="3" fontId="1" fillId="0" borderId="37" xfId="1" applyNumberFormat="1" applyFont="1" applyFill="1" applyBorder="1" applyAlignment="1" applyProtection="1">
      <alignment horizontal="right" vertical="center" wrapText="1"/>
      <protection locked="0"/>
    </xf>
    <xf numFmtId="10" fontId="1" fillId="0" borderId="29" xfId="0" applyNumberFormat="1" applyFont="1" applyBorder="1" applyAlignment="1" applyProtection="1">
      <alignment horizontal="center" vertical="center"/>
      <protection locked="0"/>
    </xf>
    <xf numFmtId="3" fontId="1" fillId="0" borderId="27" xfId="1" applyNumberFormat="1" applyFont="1" applyFill="1" applyBorder="1" applyAlignment="1" applyProtection="1">
      <alignment horizontal="right" vertical="center" wrapText="1"/>
      <protection locked="0"/>
    </xf>
    <xf numFmtId="0" fontId="1" fillId="0" borderId="37" xfId="0" applyFont="1" applyBorder="1" applyAlignment="1" applyProtection="1">
      <alignment horizontal="right" vertical="center"/>
      <protection locked="0"/>
    </xf>
    <xf numFmtId="17" fontId="2" fillId="3" borderId="47" xfId="0" applyNumberFormat="1" applyFont="1" applyFill="1" applyBorder="1" applyAlignment="1">
      <alignment horizontal="center" vertical="center"/>
    </xf>
    <xf numFmtId="0" fontId="1" fillId="3" borderId="12"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3" fontId="2" fillId="0" borderId="27" xfId="0" applyNumberFormat="1" applyFont="1" applyBorder="1" applyAlignment="1" applyProtection="1">
      <alignment horizontal="right" vertical="center"/>
      <protection locked="0"/>
    </xf>
    <xf numFmtId="0" fontId="8" fillId="0" borderId="19" xfId="0" applyFont="1" applyBorder="1" applyAlignment="1">
      <alignment horizontal="center" vertical="center" wrapText="1"/>
    </xf>
    <xf numFmtId="0" fontId="9" fillId="0" borderId="23" xfId="0" applyFont="1" applyBorder="1" applyAlignment="1">
      <alignment horizontal="left" vertical="center" wrapText="1" indent="1"/>
    </xf>
    <xf numFmtId="0" fontId="8" fillId="0" borderId="23" xfId="0" applyFont="1" applyBorder="1" applyAlignment="1">
      <alignment horizontal="left" vertical="center" wrapText="1" indent="2"/>
    </xf>
    <xf numFmtId="0" fontId="8" fillId="0" borderId="24" xfId="0" applyFont="1" applyBorder="1" applyAlignment="1">
      <alignment horizontal="left" vertical="center" wrapText="1" indent="2"/>
    </xf>
    <xf numFmtId="0" fontId="8" fillId="0" borderId="20" xfId="0" applyFont="1" applyBorder="1" applyAlignment="1">
      <alignment horizontal="left" vertical="center" wrapText="1" indent="1"/>
    </xf>
    <xf numFmtId="4" fontId="9" fillId="0" borderId="9" xfId="0" applyNumberFormat="1" applyFont="1" applyBorder="1" applyAlignment="1">
      <alignment horizontal="left" vertical="center" wrapText="1" indent="1"/>
    </xf>
    <xf numFmtId="0" fontId="1" fillId="0" borderId="37"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44" xfId="0" applyFont="1" applyBorder="1" applyAlignment="1" applyProtection="1">
      <alignment horizontal="center" vertical="center"/>
      <protection locked="0"/>
    </xf>
    <xf numFmtId="10" fontId="1" fillId="0" borderId="30" xfId="0" applyNumberFormat="1" applyFont="1" applyBorder="1" applyAlignment="1" applyProtection="1">
      <alignment horizontal="center" vertical="center"/>
      <protection locked="0"/>
    </xf>
    <xf numFmtId="44" fontId="1" fillId="0" borderId="0" xfId="0" applyNumberFormat="1" applyFont="1" applyAlignment="1">
      <alignment vertical="center"/>
    </xf>
    <xf numFmtId="164" fontId="1" fillId="0" borderId="0" xfId="0" applyNumberFormat="1" applyFont="1" applyAlignment="1">
      <alignment vertical="center"/>
    </xf>
    <xf numFmtId="0" fontId="8" fillId="0" borderId="3" xfId="0" applyFont="1" applyBorder="1" applyAlignment="1" applyProtection="1">
      <alignment horizontal="left" vertical="center"/>
      <protection locked="0"/>
    </xf>
    <xf numFmtId="0" fontId="8" fillId="0" borderId="27" xfId="0" applyFont="1" applyBorder="1" applyAlignment="1" applyProtection="1">
      <alignment horizontal="center" vertical="center"/>
      <protection locked="0"/>
    </xf>
    <xf numFmtId="0" fontId="9" fillId="0" borderId="3" xfId="0" applyFont="1" applyBorder="1" applyAlignment="1" applyProtection="1">
      <alignment horizontal="right" vertical="center"/>
      <protection locked="0"/>
    </xf>
    <xf numFmtId="0" fontId="8" fillId="0" borderId="4" xfId="0" applyFont="1" applyBorder="1" applyAlignment="1" applyProtection="1">
      <alignment horizontal="left" vertical="center"/>
      <protection locked="0"/>
    </xf>
    <xf numFmtId="0" fontId="8" fillId="0" borderId="28" xfId="0" applyFont="1" applyBorder="1" applyAlignment="1" applyProtection="1">
      <alignment horizontal="center" vertical="center"/>
      <protection locked="0"/>
    </xf>
    <xf numFmtId="0" fontId="8" fillId="0" borderId="6" xfId="0" applyFont="1" applyBorder="1" applyAlignment="1" applyProtection="1">
      <alignment horizontal="right" vertical="center"/>
      <protection locked="0"/>
    </xf>
    <xf numFmtId="0" fontId="8" fillId="0" borderId="50" xfId="0" applyFont="1" applyBorder="1" applyAlignment="1" applyProtection="1">
      <alignment horizontal="center" vertical="center"/>
      <protection locked="0"/>
    </xf>
    <xf numFmtId="3" fontId="8" fillId="0" borderId="51" xfId="0" applyNumberFormat="1" applyFont="1" applyBorder="1" applyAlignment="1" applyProtection="1">
      <alignment horizontal="right" vertical="center"/>
      <protection locked="0"/>
    </xf>
    <xf numFmtId="43" fontId="1" fillId="0" borderId="0" xfId="1" applyFont="1" applyAlignment="1">
      <alignment vertical="center"/>
    </xf>
    <xf numFmtId="49" fontId="1" fillId="0" borderId="2" xfId="0" applyNumberFormat="1" applyFont="1" applyBorder="1" applyAlignment="1">
      <alignment horizontal="center" vertical="center" wrapText="1"/>
    </xf>
    <xf numFmtId="0" fontId="1" fillId="0" borderId="33" xfId="0" applyFont="1" applyBorder="1" applyAlignment="1" applyProtection="1">
      <alignment horizontal="center" vertical="center"/>
      <protection locked="0"/>
    </xf>
    <xf numFmtId="9" fontId="1" fillId="0" borderId="27" xfId="0" applyNumberFormat="1" applyFont="1" applyBorder="1" applyAlignment="1" applyProtection="1">
      <alignment horizontal="center" vertical="center"/>
      <protection locked="0"/>
    </xf>
    <xf numFmtId="0" fontId="1" fillId="0" borderId="27" xfId="0" applyFont="1" applyBorder="1" applyAlignment="1" applyProtection="1">
      <alignment horizontal="right" vertical="center"/>
      <protection locked="0"/>
    </xf>
    <xf numFmtId="3" fontId="1" fillId="0" borderId="28" xfId="0" applyNumberFormat="1" applyFont="1" applyBorder="1" applyAlignment="1" applyProtection="1">
      <alignment horizontal="right" vertical="center"/>
      <protection locked="0"/>
    </xf>
    <xf numFmtId="0" fontId="1" fillId="0" borderId="4" xfId="0" applyFont="1" applyBorder="1" applyAlignment="1" applyProtection="1">
      <alignment horizontal="left" vertical="center"/>
      <protection locked="0"/>
    </xf>
    <xf numFmtId="0" fontId="1" fillId="0" borderId="28" xfId="0" applyFont="1" applyBorder="1" applyAlignment="1" applyProtection="1">
      <alignment horizontal="center" vertical="center"/>
      <protection locked="0"/>
    </xf>
    <xf numFmtId="3" fontId="1" fillId="0" borderId="30" xfId="0" applyNumberFormat="1" applyFont="1" applyBorder="1" applyAlignment="1" applyProtection="1">
      <alignment horizontal="right" vertical="center"/>
      <protection locked="0"/>
    </xf>
    <xf numFmtId="3" fontId="1" fillId="0" borderId="29" xfId="0" applyNumberFormat="1" applyFont="1" applyBorder="1" applyAlignment="1" applyProtection="1">
      <alignment horizontal="right" vertical="center"/>
      <protection locked="0"/>
    </xf>
    <xf numFmtId="42" fontId="1" fillId="0" borderId="44" xfId="2" applyNumberFormat="1" applyFont="1" applyFill="1" applyBorder="1" applyAlignment="1" applyProtection="1">
      <alignment horizontal="center" vertical="center"/>
      <protection locked="0"/>
    </xf>
    <xf numFmtId="42" fontId="1" fillId="0" borderId="37" xfId="2" applyNumberFormat="1" applyFont="1" applyFill="1" applyBorder="1" applyAlignment="1" applyProtection="1">
      <alignment horizontal="center" vertical="center"/>
      <protection locked="0"/>
    </xf>
    <xf numFmtId="43" fontId="1" fillId="0" borderId="37" xfId="1" applyFont="1" applyFill="1" applyBorder="1" applyAlignment="1" applyProtection="1">
      <alignment horizontal="right" vertical="center"/>
      <protection locked="0"/>
    </xf>
    <xf numFmtId="3" fontId="8" fillId="0" borderId="19" xfId="0" applyNumberFormat="1" applyFont="1" applyBorder="1" applyAlignment="1">
      <alignment horizontal="right" vertical="center" wrapText="1"/>
    </xf>
    <xf numFmtId="3" fontId="9" fillId="0" borderId="23" xfId="0" applyNumberFormat="1" applyFont="1" applyBorder="1" applyAlignment="1" applyProtection="1">
      <alignment horizontal="right" vertical="center" wrapText="1"/>
      <protection locked="0"/>
    </xf>
    <xf numFmtId="3" fontId="8" fillId="0" borderId="23" xfId="0" applyNumberFormat="1" applyFont="1" applyBorder="1" applyAlignment="1" applyProtection="1">
      <alignment horizontal="right" vertical="center" wrapText="1"/>
      <protection locked="0"/>
    </xf>
    <xf numFmtId="3" fontId="8" fillId="0" borderId="24" xfId="0" applyNumberFormat="1" applyFont="1" applyBorder="1" applyAlignment="1" applyProtection="1">
      <alignment horizontal="right" vertical="center" wrapText="1"/>
      <protection locked="0"/>
    </xf>
    <xf numFmtId="3" fontId="8" fillId="0" borderId="20" xfId="0" applyNumberFormat="1" applyFont="1" applyBorder="1" applyAlignment="1">
      <alignment horizontal="right" vertical="center" wrapText="1"/>
    </xf>
    <xf numFmtId="3" fontId="8" fillId="0" borderId="22" xfId="0" applyNumberFormat="1" applyFont="1" applyBorder="1" applyAlignment="1">
      <alignment horizontal="right" vertical="center" wrapText="1"/>
    </xf>
    <xf numFmtId="3" fontId="9" fillId="2" borderId="1" xfId="0" applyNumberFormat="1" applyFont="1" applyFill="1" applyBorder="1" applyAlignment="1" applyProtection="1">
      <alignment horizontal="right" vertical="center" wrapText="1"/>
      <protection locked="0"/>
    </xf>
    <xf numFmtId="3" fontId="8" fillId="0" borderId="23" xfId="0" applyNumberFormat="1" applyFont="1" applyBorder="1" applyAlignment="1">
      <alignment horizontal="right" vertical="center" wrapText="1"/>
    </xf>
    <xf numFmtId="3" fontId="8" fillId="0" borderId="23" xfId="0" applyNumberFormat="1" applyFont="1" applyBorder="1" applyAlignment="1" applyProtection="1">
      <alignment vertical="center" wrapText="1"/>
      <protection locked="0"/>
    </xf>
    <xf numFmtId="3" fontId="8" fillId="0" borderId="9" xfId="0" applyNumberFormat="1" applyFont="1" applyBorder="1" applyAlignment="1">
      <alignment horizontal="right" vertical="center" wrapText="1"/>
    </xf>
    <xf numFmtId="3" fontId="9" fillId="2" borderId="18" xfId="0" applyNumberFormat="1" applyFont="1" applyFill="1" applyBorder="1" applyAlignment="1" applyProtection="1">
      <alignment horizontal="right" vertical="center" wrapText="1"/>
      <protection locked="0"/>
    </xf>
    <xf numFmtId="3" fontId="9" fillId="3" borderId="18" xfId="0" applyNumberFormat="1" applyFont="1" applyFill="1" applyBorder="1" applyAlignment="1" applyProtection="1">
      <alignment horizontal="right" vertical="center" wrapText="1"/>
      <protection locked="0"/>
    </xf>
    <xf numFmtId="3" fontId="9" fillId="2" borderId="10" xfId="0" applyNumberFormat="1" applyFont="1" applyFill="1" applyBorder="1" applyAlignment="1" applyProtection="1">
      <alignment horizontal="right" vertical="center" wrapText="1"/>
      <protection locked="0"/>
    </xf>
    <xf numFmtId="3" fontId="1" fillId="0" borderId="27" xfId="0" applyNumberFormat="1" applyFont="1" applyBorder="1" applyAlignment="1" applyProtection="1">
      <alignment horizontal="right"/>
      <protection locked="0"/>
    </xf>
    <xf numFmtId="3" fontId="1" fillId="0" borderId="27" xfId="0" applyNumberFormat="1" applyFont="1" applyBorder="1" applyAlignment="1" applyProtection="1">
      <alignment horizontal="center"/>
      <protection locked="0"/>
    </xf>
    <xf numFmtId="3" fontId="1" fillId="0" borderId="29" xfId="0" applyNumberFormat="1" applyFont="1" applyBorder="1" applyAlignment="1" applyProtection="1">
      <alignment horizontal="right"/>
      <protection locked="0"/>
    </xf>
    <xf numFmtId="3" fontId="1" fillId="0" borderId="29" xfId="0" applyNumberFormat="1" applyFont="1" applyBorder="1" applyAlignment="1" applyProtection="1">
      <alignment horizontal="center"/>
      <protection locked="0"/>
    </xf>
    <xf numFmtId="3" fontId="1" fillId="0" borderId="30" xfId="0" applyNumberFormat="1" applyFont="1" applyBorder="1" applyAlignment="1" applyProtection="1">
      <alignment horizontal="right"/>
      <protection locked="0"/>
    </xf>
    <xf numFmtId="3" fontId="1" fillId="0" borderId="28" xfId="0" applyNumberFormat="1" applyFont="1" applyBorder="1" applyAlignment="1" applyProtection="1">
      <alignment horizontal="right"/>
      <protection locked="0"/>
    </xf>
    <xf numFmtId="49" fontId="1" fillId="0" borderId="22" xfId="0" applyNumberFormat="1" applyFont="1" applyBorder="1" applyAlignment="1">
      <alignment horizontal="center" vertical="center" wrapText="1"/>
    </xf>
    <xf numFmtId="49" fontId="1" fillId="0" borderId="46" xfId="0" applyNumberFormat="1" applyFont="1" applyBorder="1" applyAlignment="1">
      <alignment horizontal="center" vertical="center" wrapText="1"/>
    </xf>
    <xf numFmtId="0" fontId="1" fillId="0" borderId="3" xfId="0" applyFont="1" applyBorder="1" applyAlignment="1" applyProtection="1">
      <alignment horizontal="center" vertical="top" wrapText="1"/>
      <protection locked="0"/>
    </xf>
    <xf numFmtId="0" fontId="1" fillId="0" borderId="37" xfId="0" applyFont="1" applyBorder="1" applyAlignment="1" applyProtection="1">
      <alignment horizontal="center" vertical="top" wrapText="1"/>
      <protection locked="0"/>
    </xf>
    <xf numFmtId="0" fontId="1" fillId="0" borderId="33" xfId="0" applyFont="1" applyBorder="1" applyAlignment="1" applyProtection="1">
      <alignment horizontal="center" vertical="top" wrapText="1"/>
      <protection locked="0"/>
    </xf>
    <xf numFmtId="49" fontId="2" fillId="3" borderId="8"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49" fontId="9" fillId="2" borderId="8"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9" fillId="2" borderId="18"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49" fontId="2" fillId="3" borderId="25"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0" fontId="7" fillId="0" borderId="0" xfId="0" applyFont="1" applyAlignment="1" applyProtection="1">
      <alignment horizontal="center" vertical="center" wrapText="1"/>
      <protection locked="0"/>
    </xf>
    <xf numFmtId="0" fontId="1" fillId="0" borderId="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3" xfId="0" applyFont="1" applyBorder="1" applyAlignment="1">
      <alignment horizontal="left" vertical="center" wrapText="1" indent="2"/>
    </xf>
    <xf numFmtId="0" fontId="8" fillId="0" borderId="33" xfId="0" applyFont="1" applyBorder="1" applyAlignment="1">
      <alignment horizontal="left" vertical="center" wrapText="1" indent="2"/>
    </xf>
    <xf numFmtId="0" fontId="8" fillId="0" borderId="6" xfId="0" applyFont="1" applyBorder="1" applyAlignment="1">
      <alignment horizontal="left" vertical="center" wrapText="1" indent="1"/>
    </xf>
    <xf numFmtId="0" fontId="8" fillId="0" borderId="34" xfId="0" applyFont="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18" xfId="0" applyFont="1" applyFill="1" applyBorder="1" applyAlignment="1">
      <alignment horizontal="left" vertical="center" wrapText="1" indent="1"/>
    </xf>
    <xf numFmtId="0" fontId="9" fillId="0" borderId="3" xfId="0" applyFont="1" applyBorder="1" applyAlignment="1">
      <alignment horizontal="left" vertical="center" wrapText="1" indent="1"/>
    </xf>
    <xf numFmtId="0" fontId="9" fillId="0" borderId="33" xfId="0" applyFont="1" applyBorder="1" applyAlignment="1">
      <alignment horizontal="left" vertical="center" wrapText="1" indent="1"/>
    </xf>
    <xf numFmtId="0" fontId="8" fillId="0" borderId="6" xfId="0" applyFont="1" applyBorder="1" applyAlignment="1">
      <alignment horizontal="left" vertical="center" wrapText="1" indent="2"/>
    </xf>
    <xf numFmtId="0" fontId="8" fillId="0" borderId="34" xfId="0" applyFont="1" applyBorder="1" applyAlignment="1">
      <alignment horizontal="left" vertical="center" wrapText="1" indent="2"/>
    </xf>
    <xf numFmtId="0" fontId="8" fillId="0" borderId="5" xfId="0" applyFont="1" applyBorder="1" applyAlignment="1">
      <alignment horizontal="left" vertical="center" wrapText="1"/>
    </xf>
    <xf numFmtId="0" fontId="8" fillId="0" borderId="52" xfId="0" applyFont="1" applyBorder="1" applyAlignment="1">
      <alignment horizontal="left" vertical="center" wrapText="1"/>
    </xf>
    <xf numFmtId="0" fontId="8" fillId="0" borderId="3" xfId="0" applyFont="1" applyBorder="1" applyAlignment="1">
      <alignment horizontal="left" vertical="center" indent="2"/>
    </xf>
    <xf numFmtId="0" fontId="8" fillId="0" borderId="33" xfId="0" applyFont="1" applyBorder="1" applyAlignment="1">
      <alignment horizontal="left" vertical="center" indent="2"/>
    </xf>
    <xf numFmtId="0" fontId="9" fillId="3" borderId="7"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2" borderId="1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1" xfId="0" applyFont="1" applyFill="1" applyBorder="1" applyAlignment="1">
      <alignment horizontal="center" vertical="center" wrapText="1"/>
    </xf>
    <xf numFmtId="0" fontId="9" fillId="3" borderId="11"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9" fillId="3" borderId="3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8" fillId="0" borderId="5" xfId="0" applyFont="1" applyBorder="1" applyAlignment="1">
      <alignment horizontal="left" vertical="center" wrapText="1" indent="1"/>
    </xf>
    <xf numFmtId="0" fontId="8" fillId="0" borderId="52" xfId="0" applyFont="1" applyBorder="1" applyAlignment="1">
      <alignment horizontal="left" vertical="center" wrapText="1" indent="1"/>
    </xf>
    <xf numFmtId="0" fontId="9" fillId="3" borderId="1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31" xfId="0" applyFont="1" applyFill="1" applyBorder="1" applyAlignment="1">
      <alignment horizontal="center" vertical="center" wrapText="1"/>
    </xf>
    <xf numFmtId="0" fontId="9" fillId="3" borderId="21"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2" xfId="0" applyFont="1" applyBorder="1" applyAlignment="1">
      <alignment horizontal="center" vertical="center" wrapText="1"/>
    </xf>
    <xf numFmtId="4" fontId="1" fillId="0" borderId="28" xfId="0" applyNumberFormat="1" applyFont="1" applyBorder="1" applyAlignment="1" applyProtection="1">
      <alignment horizontal="center" vertical="center"/>
      <protection locked="0"/>
    </xf>
    <xf numFmtId="4" fontId="1" fillId="0" borderId="40" xfId="0" applyNumberFormat="1" applyFont="1" applyBorder="1" applyAlignment="1" applyProtection="1">
      <alignment horizontal="center" vertical="center"/>
      <protection locked="0"/>
    </xf>
    <xf numFmtId="4" fontId="1" fillId="0" borderId="30" xfId="0" applyNumberFormat="1" applyFont="1" applyBorder="1" applyAlignment="1" applyProtection="1">
      <alignment horizontal="center" vertical="center"/>
      <protection locked="0"/>
    </xf>
    <xf numFmtId="4" fontId="1" fillId="0" borderId="54" xfId="0" applyNumberFormat="1" applyFont="1" applyBorder="1" applyAlignment="1">
      <alignment horizontal="center" vertical="center"/>
    </xf>
    <xf numFmtId="4" fontId="1" fillId="0" borderId="55" xfId="0" applyNumberFormat="1" applyFont="1" applyBorder="1" applyAlignment="1">
      <alignment horizontal="center" vertical="center"/>
    </xf>
    <xf numFmtId="4" fontId="1" fillId="0" borderId="52" xfId="0" applyNumberFormat="1" applyFont="1" applyBorder="1" applyAlignment="1">
      <alignment horizontal="center" vertical="center"/>
    </xf>
    <xf numFmtId="4" fontId="1" fillId="0" borderId="39" xfId="0" applyNumberFormat="1" applyFont="1" applyBorder="1" applyAlignment="1" applyProtection="1">
      <alignment horizontal="center" vertical="center"/>
      <protection locked="0"/>
    </xf>
    <xf numFmtId="4" fontId="1" fillId="0" borderId="37" xfId="0" applyNumberFormat="1" applyFont="1" applyBorder="1" applyAlignment="1" applyProtection="1">
      <alignment horizontal="center" vertical="center"/>
      <protection locked="0"/>
    </xf>
    <xf numFmtId="4" fontId="1" fillId="0" borderId="33" xfId="0" applyNumberFormat="1" applyFont="1" applyBorder="1" applyAlignment="1" applyProtection="1">
      <alignment horizontal="center" vertical="center"/>
      <protection locked="0"/>
    </xf>
    <xf numFmtId="4" fontId="1" fillId="0" borderId="44" xfId="0" applyNumberFormat="1" applyFont="1" applyBorder="1" applyAlignment="1" applyProtection="1">
      <alignment horizontal="center" vertical="center"/>
      <protection locked="0"/>
    </xf>
    <xf numFmtId="4" fontId="1" fillId="0" borderId="36" xfId="0" applyNumberFormat="1" applyFont="1" applyBorder="1" applyAlignment="1" applyProtection="1">
      <alignment horizontal="center" vertical="center"/>
      <protection locked="0"/>
    </xf>
    <xf numFmtId="4" fontId="1" fillId="0" borderId="27"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27" xfId="0" applyNumberFormat="1" applyFont="1" applyBorder="1" applyAlignment="1" applyProtection="1">
      <alignment horizontal="center" vertical="center"/>
      <protection locked="0"/>
    </xf>
    <xf numFmtId="4" fontId="1" fillId="0" borderId="29" xfId="0" applyNumberFormat="1"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7" xfId="0" applyFont="1" applyBorder="1" applyAlignment="1" applyProtection="1">
      <alignment horizontal="left" vertical="top"/>
      <protection locked="0"/>
    </xf>
    <xf numFmtId="0" fontId="1" fillId="0" borderId="32" xfId="0" applyFont="1" applyBorder="1" applyAlignment="1" applyProtection="1">
      <alignment horizontal="left" vertical="top"/>
      <protection locked="0"/>
    </xf>
    <xf numFmtId="0" fontId="1" fillId="0" borderId="43" xfId="0" applyFont="1" applyBorder="1" applyAlignment="1" applyProtection="1">
      <alignment horizontal="left" vertical="top"/>
      <protection locked="0"/>
    </xf>
    <xf numFmtId="0" fontId="1" fillId="0" borderId="16" xfId="0" applyFont="1" applyBorder="1" applyAlignment="1">
      <alignment horizontal="center" vertical="center"/>
    </xf>
    <xf numFmtId="0" fontId="1" fillId="0" borderId="56" xfId="0" applyFont="1" applyBorder="1" applyAlignment="1">
      <alignment horizontal="center" vertical="center"/>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57" xfId="0" applyFont="1" applyBorder="1" applyAlignment="1">
      <alignment horizontal="center" vertical="center"/>
    </xf>
    <xf numFmtId="0" fontId="2" fillId="0" borderId="5" xfId="0" applyFont="1" applyBorder="1" applyAlignment="1" applyProtection="1">
      <alignment horizontal="left" vertical="center" wrapText="1"/>
      <protection locked="0"/>
    </xf>
    <xf numFmtId="0" fontId="2" fillId="0" borderId="55"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1" fillId="0" borderId="3"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49" fontId="1" fillId="0" borderId="4"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31" xfId="0" applyFont="1" applyBorder="1" applyAlignment="1" applyProtection="1">
      <alignment horizontal="left" vertical="top"/>
      <protection locked="0"/>
    </xf>
    <xf numFmtId="0" fontId="1" fillId="0" borderId="53"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3"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 fillId="0" borderId="55"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3" borderId="13"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29"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3" borderId="3" xfId="0" applyFont="1" applyFill="1" applyBorder="1" applyAlignment="1" applyProtection="1">
      <alignment horizontal="left" vertical="center"/>
      <protection locked="0"/>
    </xf>
    <xf numFmtId="0" fontId="1" fillId="3" borderId="33" xfId="0" applyFont="1" applyFill="1" applyBorder="1" applyAlignment="1" applyProtection="1">
      <alignment horizontal="left" vertical="center"/>
      <protection locked="0"/>
    </xf>
    <xf numFmtId="0" fontId="1" fillId="0" borderId="3"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14" xfId="0" applyFont="1" applyBorder="1" applyAlignment="1" applyProtection="1">
      <alignment horizontal="left" vertical="center"/>
      <protection locked="0"/>
    </xf>
    <xf numFmtId="0" fontId="1" fillId="0" borderId="44"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xf numFmtId="0" fontId="1" fillId="0" borderId="32" xfId="0" applyFont="1" applyBorder="1" applyAlignment="1">
      <alignment horizontal="center" vertical="center"/>
    </xf>
    <xf numFmtId="0" fontId="1" fillId="0" borderId="58" xfId="0" applyFont="1" applyBorder="1" applyAlignment="1">
      <alignment horizontal="center" vertical="center"/>
    </xf>
    <xf numFmtId="0" fontId="1" fillId="0" borderId="16"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1" fillId="3" borderId="13" xfId="0" applyFont="1" applyFill="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49" fontId="1" fillId="0" borderId="37" xfId="1" applyNumberFormat="1" applyFont="1" applyFill="1" applyBorder="1" applyAlignment="1" applyProtection="1">
      <alignment horizontal="left" vertical="center" wrapText="1"/>
      <protection locked="0"/>
    </xf>
    <xf numFmtId="49" fontId="1" fillId="0" borderId="33" xfId="1" applyNumberFormat="1"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52" xfId="0" applyFont="1" applyBorder="1" applyAlignment="1">
      <alignment horizontal="center" vertical="center"/>
    </xf>
    <xf numFmtId="49" fontId="1" fillId="0" borderId="13" xfId="0" applyNumberFormat="1" applyFont="1" applyBorder="1" applyAlignment="1" applyProtection="1">
      <alignment horizontal="center" vertical="center" wrapText="1"/>
      <protection locked="0"/>
    </xf>
    <xf numFmtId="49" fontId="1" fillId="0" borderId="37"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49" fontId="1" fillId="0" borderId="12" xfId="0" applyNumberFormat="1" applyFont="1" applyBorder="1" applyAlignment="1">
      <alignment horizontal="center" vertical="center" wrapText="1"/>
    </xf>
    <xf numFmtId="49" fontId="1" fillId="0" borderId="55"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6" xfId="0" applyNumberFormat="1"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49" fontId="1" fillId="3" borderId="37" xfId="1" applyNumberFormat="1" applyFont="1" applyFill="1" applyBorder="1" applyAlignment="1" applyProtection="1">
      <alignment horizontal="left" vertical="center" wrapText="1"/>
      <protection locked="0"/>
    </xf>
    <xf numFmtId="49" fontId="1" fillId="3" borderId="33" xfId="1" applyNumberFormat="1" applyFont="1" applyFill="1" applyBorder="1" applyAlignment="1" applyProtection="1">
      <alignment horizontal="left" vertical="center" wrapText="1"/>
      <protection locked="0"/>
    </xf>
    <xf numFmtId="49" fontId="9" fillId="2" borderId="7" xfId="0" applyNumberFormat="1" applyFont="1" applyFill="1" applyBorder="1" applyAlignment="1" applyProtection="1">
      <alignment horizontal="center" vertical="center"/>
      <protection locked="0"/>
    </xf>
    <xf numFmtId="49" fontId="9" fillId="2" borderId="32" xfId="0" applyNumberFormat="1" applyFont="1" applyFill="1" applyBorder="1" applyAlignment="1" applyProtection="1">
      <alignment horizontal="center" vertical="center"/>
      <protection locked="0"/>
    </xf>
    <xf numFmtId="49" fontId="9" fillId="2" borderId="43" xfId="0" applyNumberFormat="1" applyFont="1" applyFill="1" applyBorder="1" applyAlignment="1" applyProtection="1">
      <alignment horizontal="center" vertical="center"/>
      <protection locked="0"/>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31" xfId="0" applyNumberFormat="1" applyFont="1" applyFill="1" applyBorder="1" applyAlignment="1">
      <alignment horizontal="center" vertical="center" wrapText="1"/>
    </xf>
    <xf numFmtId="49" fontId="2" fillId="2" borderId="11" xfId="0" applyNumberFormat="1" applyFont="1" applyFill="1" applyBorder="1" applyAlignment="1" applyProtection="1">
      <alignment horizontal="center" vertical="center" wrapText="1"/>
      <protection locked="0"/>
    </xf>
    <xf numFmtId="49" fontId="2" fillId="2" borderId="0" xfId="0" applyNumberFormat="1" applyFont="1" applyFill="1" applyAlignment="1" applyProtection="1">
      <alignment horizontal="center" vertical="center" wrapText="1"/>
      <protection locked="0"/>
    </xf>
    <xf numFmtId="49" fontId="2" fillId="2" borderId="31" xfId="0" applyNumberFormat="1" applyFont="1" applyFill="1" applyBorder="1" applyAlignment="1" applyProtection="1">
      <alignment horizontal="center" vertical="center" wrapText="1"/>
      <protection locked="0"/>
    </xf>
    <xf numFmtId="49" fontId="1" fillId="0" borderId="8" xfId="1" applyNumberFormat="1" applyFont="1" applyFill="1" applyBorder="1" applyAlignment="1">
      <alignment horizontal="center" vertical="center" wrapText="1"/>
    </xf>
    <xf numFmtId="49" fontId="1" fillId="0" borderId="25" xfId="1" applyNumberFormat="1" applyFont="1" applyFill="1" applyBorder="1" applyAlignment="1">
      <alignment horizontal="center" vertical="center" wrapText="1"/>
    </xf>
    <xf numFmtId="49" fontId="1" fillId="0" borderId="18" xfId="1" applyNumberFormat="1" applyFont="1" applyFill="1" applyBorder="1" applyAlignment="1">
      <alignment horizontal="center" vertical="center" wrapText="1"/>
    </xf>
    <xf numFmtId="49" fontId="1" fillId="0" borderId="13" xfId="1" applyNumberFormat="1" applyFont="1" applyFill="1" applyBorder="1" applyAlignment="1" applyProtection="1">
      <alignment horizontal="center" vertical="center" wrapText="1"/>
      <protection locked="0"/>
    </xf>
    <xf numFmtId="49" fontId="1" fillId="0" borderId="37" xfId="1" applyNumberFormat="1" applyFont="1" applyFill="1" applyBorder="1" applyAlignment="1" applyProtection="1">
      <alignment horizontal="center" vertical="center" wrapText="1"/>
      <protection locked="0"/>
    </xf>
    <xf numFmtId="49" fontId="1" fillId="0" borderId="29" xfId="1" applyNumberFormat="1" applyFont="1" applyFill="1" applyBorder="1" applyAlignment="1" applyProtection="1">
      <alignment horizontal="center" vertical="center" wrapText="1"/>
      <protection locked="0"/>
    </xf>
    <xf numFmtId="49" fontId="1" fillId="0" borderId="7" xfId="1" applyNumberFormat="1" applyFont="1" applyFill="1" applyBorder="1" applyAlignment="1" applyProtection="1">
      <alignment horizontal="center" vertical="center"/>
      <protection locked="0"/>
    </xf>
    <xf numFmtId="49" fontId="1" fillId="0" borderId="32" xfId="1" applyNumberFormat="1" applyFont="1" applyFill="1" applyBorder="1" applyAlignment="1" applyProtection="1">
      <alignment horizontal="center" vertical="center"/>
      <protection locked="0"/>
    </xf>
    <xf numFmtId="49" fontId="1" fillId="0" borderId="43" xfId="1" applyNumberFormat="1" applyFont="1" applyFill="1" applyBorder="1" applyAlignment="1" applyProtection="1">
      <alignment horizontal="center" vertic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1714500</xdr:colOff>
      <xdr:row>513</xdr:row>
      <xdr:rowOff>171450</xdr:rowOff>
    </xdr:from>
    <xdr:to>
      <xdr:col>2</xdr:col>
      <xdr:colOff>1476375</xdr:colOff>
      <xdr:row>517</xdr:row>
      <xdr:rowOff>133350</xdr:rowOff>
    </xdr:to>
    <xdr:grpSp>
      <xdr:nvGrpSpPr>
        <xdr:cNvPr id="1316" name="Group 3">
          <a:extLst>
            <a:ext uri="{FF2B5EF4-FFF2-40B4-BE49-F238E27FC236}">
              <a16:creationId xmlns:a16="http://schemas.microsoft.com/office/drawing/2014/main" id="{00000000-0008-0000-0000-000024050000}"/>
            </a:ext>
          </a:extLst>
        </xdr:cNvPr>
        <xdr:cNvGrpSpPr>
          <a:grpSpLocks/>
        </xdr:cNvGrpSpPr>
      </xdr:nvGrpSpPr>
      <xdr:grpSpPr bwMode="auto">
        <a:xfrm>
          <a:off x="1897380" y="94628970"/>
          <a:ext cx="3236595" cy="1059180"/>
          <a:chOff x="1270000" y="54864000"/>
          <a:chExt cx="3143250" cy="1071562"/>
        </a:xfrm>
      </xdr:grpSpPr>
      <xdr:sp macro="" textlink="">
        <xdr:nvSpPr>
          <xdr:cNvPr id="8" name="CuadroTexto 1">
            <a:extLst>
              <a:ext uri="{FF2B5EF4-FFF2-40B4-BE49-F238E27FC236}">
                <a16:creationId xmlns:a16="http://schemas.microsoft.com/office/drawing/2014/main" id="{00000000-0008-0000-0000-000008000000}"/>
              </a:ext>
            </a:extLst>
          </xdr:cNvPr>
          <xdr:cNvSpPr txBox="1"/>
        </xdr:nvSpPr>
        <xdr:spPr>
          <a:xfrm>
            <a:off x="1270000" y="54864000"/>
            <a:ext cx="3143250" cy="107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r>
              <a:rPr lang="es-MX" sz="1000">
                <a:latin typeface="Arial" panose="020B0604020202020204" pitchFamily="34" charset="0"/>
                <a:cs typeface="Arial" panose="020B0604020202020204" pitchFamily="34" charset="0"/>
              </a:rPr>
              <a:t>MTRO. GERARDO SANDOVAL MONTES</a:t>
            </a:r>
          </a:p>
          <a:p>
            <a:pPr algn="ctr"/>
            <a:r>
              <a:rPr lang="es-MX" sz="1000">
                <a:latin typeface="Arial" panose="020B0604020202020204" pitchFamily="34" charset="0"/>
                <a:cs typeface="Arial" panose="020B0604020202020204" pitchFamily="34" charset="0"/>
              </a:rPr>
              <a:t>DIRECTOR</a:t>
            </a:r>
            <a:r>
              <a:rPr lang="es-MX" sz="1000" baseline="0">
                <a:latin typeface="Arial" panose="020B0604020202020204" pitchFamily="34" charset="0"/>
                <a:cs typeface="Arial" panose="020B0604020202020204" pitchFamily="34" charset="0"/>
              </a:rPr>
              <a:t> GENERAL DE SERVICIOS ADMINISTRATIVOS</a:t>
            </a:r>
          </a:p>
          <a:p>
            <a:endParaRPr lang="es-MX" sz="1100">
              <a:latin typeface="Arial" panose="020B0604020202020204" pitchFamily="34" charset="0"/>
              <a:cs typeface="Arial" panose="020B0604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362383" y="55330671"/>
            <a:ext cx="28384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171450</xdr:colOff>
      <xdr:row>513</xdr:row>
      <xdr:rowOff>171450</xdr:rowOff>
    </xdr:from>
    <xdr:to>
      <xdr:col>5</xdr:col>
      <xdr:colOff>114300</xdr:colOff>
      <xdr:row>517</xdr:row>
      <xdr:rowOff>133350</xdr:rowOff>
    </xdr:to>
    <xdr:grpSp>
      <xdr:nvGrpSpPr>
        <xdr:cNvPr id="1317" name="Group 4">
          <a:extLst>
            <a:ext uri="{FF2B5EF4-FFF2-40B4-BE49-F238E27FC236}">
              <a16:creationId xmlns:a16="http://schemas.microsoft.com/office/drawing/2014/main" id="{00000000-0008-0000-0000-000025050000}"/>
            </a:ext>
          </a:extLst>
        </xdr:cNvPr>
        <xdr:cNvGrpSpPr>
          <a:grpSpLocks/>
        </xdr:cNvGrpSpPr>
      </xdr:nvGrpSpPr>
      <xdr:grpSpPr bwMode="auto">
        <a:xfrm>
          <a:off x="7128510" y="94628970"/>
          <a:ext cx="3234690" cy="1059180"/>
          <a:chOff x="5639593" y="54864007"/>
          <a:chExt cx="3143250" cy="1071562"/>
        </a:xfrm>
      </xdr:grpSpPr>
      <xdr:sp macro="" textlink="">
        <xdr:nvSpPr>
          <xdr:cNvPr id="6" name="CuadroTexto 7">
            <a:extLst>
              <a:ext uri="{FF2B5EF4-FFF2-40B4-BE49-F238E27FC236}">
                <a16:creationId xmlns:a16="http://schemas.microsoft.com/office/drawing/2014/main" id="{00000000-0008-0000-0000-000006000000}"/>
              </a:ext>
            </a:extLst>
          </xdr:cNvPr>
          <xdr:cNvSpPr txBox="1"/>
        </xdr:nvSpPr>
        <xdr:spPr>
          <a:xfrm>
            <a:off x="5639593" y="54864007"/>
            <a:ext cx="3143250" cy="107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r>
              <a:rPr lang="es-MX" sz="1000">
                <a:latin typeface="Arial" panose="020B0604020202020204" pitchFamily="34" charset="0"/>
                <a:cs typeface="Arial" panose="020B0604020202020204" pitchFamily="34" charset="0"/>
              </a:rPr>
              <a:t>L.C. CESAR</a:t>
            </a:r>
            <a:r>
              <a:rPr lang="es-MX" sz="1000" baseline="0">
                <a:latin typeface="Arial" panose="020B0604020202020204" pitchFamily="34" charset="0"/>
                <a:cs typeface="Arial" panose="020B0604020202020204" pitchFamily="34" charset="0"/>
              </a:rPr>
              <a:t> VALDEZ ALVAREZ</a:t>
            </a:r>
            <a:endParaRPr lang="es-MX" sz="1000">
              <a:latin typeface="Arial" panose="020B0604020202020204" pitchFamily="34" charset="0"/>
              <a:cs typeface="Arial" panose="020B0604020202020204" pitchFamily="34" charset="0"/>
            </a:endParaRPr>
          </a:p>
          <a:p>
            <a:pPr algn="ctr"/>
            <a:r>
              <a:rPr lang="es-MX" sz="1000" baseline="0">
                <a:latin typeface="Arial" panose="020B0604020202020204" pitchFamily="34" charset="0"/>
                <a:cs typeface="Arial" panose="020B0604020202020204" pitchFamily="34" charset="0"/>
              </a:rPr>
              <a:t>SUBDIRECTOR DE CONTABILIDAD</a:t>
            </a:r>
          </a:p>
          <a:p>
            <a:endParaRPr lang="es-MX" sz="1100">
              <a:latin typeface="Arial" panose="020B0604020202020204" pitchFamily="34" charset="0"/>
              <a:cs typeface="Arial" panose="020B0604020202020204" pitchFamily="34" charset="0"/>
            </a:endParaRPr>
          </a:p>
        </xdr:txBody>
      </xdr:sp>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5737703" y="55330678"/>
            <a:ext cx="28289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NEF_ND">
    <pageSetUpPr fitToPage="1"/>
  </sheetPr>
  <dimension ref="A1:K514"/>
  <sheetViews>
    <sheetView tabSelected="1" topLeftCell="A4" zoomScaleNormal="100" zoomScaleSheetLayoutView="100" workbookViewId="0">
      <selection activeCell="D456" sqref="D456"/>
    </sheetView>
  </sheetViews>
  <sheetFormatPr defaultColWidth="11.5546875" defaultRowHeight="12" x14ac:dyDescent="0.3"/>
  <cols>
    <col min="1" max="1" width="2.6640625" style="2" customWidth="1"/>
    <col min="2" max="2" width="50.6640625" style="2" customWidth="1"/>
    <col min="3" max="3" width="48.109375" style="68" customWidth="1"/>
    <col min="4" max="4" width="24.44140625" style="68" customWidth="1"/>
    <col min="5" max="5" width="23.5546875" style="68" customWidth="1"/>
    <col min="6" max="6" width="25" style="2" customWidth="1"/>
    <col min="7" max="7" width="21.109375" style="2" customWidth="1"/>
    <col min="8" max="8" width="21.6640625" style="2" customWidth="1"/>
    <col min="9" max="9" width="17.33203125" style="2" bestFit="1" customWidth="1"/>
    <col min="10" max="10" width="13.6640625" style="2" customWidth="1"/>
    <col min="11" max="16384" width="11.5546875" style="2"/>
  </cols>
  <sheetData>
    <row r="1" spans="1:6" ht="12.6" thickBot="1" x14ac:dyDescent="0.35"/>
    <row r="2" spans="1:6" ht="29.4" customHeight="1" thickBot="1" x14ac:dyDescent="0.35">
      <c r="B2" s="223" t="s">
        <v>177</v>
      </c>
      <c r="C2" s="224"/>
      <c r="D2" s="224"/>
      <c r="E2" s="224"/>
      <c r="F2" s="225"/>
    </row>
    <row r="3" spans="1:6" ht="16.95" customHeight="1" thickBot="1" x14ac:dyDescent="0.35">
      <c r="B3" s="1"/>
      <c r="C3" s="63"/>
      <c r="D3" s="63"/>
      <c r="E3" s="63"/>
    </row>
    <row r="4" spans="1:6" ht="16.95" customHeight="1" x14ac:dyDescent="0.3">
      <c r="A4" s="1"/>
      <c r="B4" s="371" t="s">
        <v>349</v>
      </c>
      <c r="C4" s="372"/>
      <c r="D4" s="372"/>
      <c r="E4" s="372"/>
      <c r="F4" s="373"/>
    </row>
    <row r="5" spans="1:6" x14ac:dyDescent="0.3">
      <c r="A5" s="1"/>
      <c r="B5" s="374" t="s">
        <v>0</v>
      </c>
      <c r="C5" s="375"/>
      <c r="D5" s="375"/>
      <c r="E5" s="375"/>
      <c r="F5" s="376"/>
    </row>
    <row r="6" spans="1:6" x14ac:dyDescent="0.3">
      <c r="A6" s="1"/>
      <c r="B6" s="374" t="s">
        <v>1</v>
      </c>
      <c r="C6" s="375"/>
      <c r="D6" s="375"/>
      <c r="E6" s="375"/>
      <c r="F6" s="376"/>
    </row>
    <row r="7" spans="1:6" ht="15.75" customHeight="1" thickBot="1" x14ac:dyDescent="0.35">
      <c r="A7" s="1"/>
      <c r="B7" s="377" t="s">
        <v>372</v>
      </c>
      <c r="C7" s="378"/>
      <c r="D7" s="378"/>
      <c r="E7" s="378"/>
      <c r="F7" s="379"/>
    </row>
    <row r="8" spans="1:6" ht="30" customHeight="1" thickBot="1" x14ac:dyDescent="0.35">
      <c r="A8" s="1"/>
      <c r="B8" s="219" t="s">
        <v>2</v>
      </c>
      <c r="C8" s="220"/>
      <c r="D8" s="220"/>
      <c r="E8" s="220"/>
      <c r="F8" s="221"/>
    </row>
    <row r="9" spans="1:6" ht="24.9" customHeight="1" thickBot="1" x14ac:dyDescent="0.35">
      <c r="A9" s="1"/>
      <c r="B9" s="3" t="s">
        <v>3</v>
      </c>
      <c r="C9" s="380"/>
      <c r="D9" s="381"/>
      <c r="E9" s="381"/>
      <c r="F9" s="382"/>
    </row>
    <row r="10" spans="1:6" ht="15" customHeight="1" thickBot="1" x14ac:dyDescent="0.35">
      <c r="A10" s="1"/>
      <c r="B10" s="3"/>
      <c r="C10" s="380"/>
      <c r="D10" s="381"/>
      <c r="E10" s="381"/>
      <c r="F10" s="382"/>
    </row>
    <row r="11" spans="1:6" x14ac:dyDescent="0.3">
      <c r="A11" s="1"/>
      <c r="B11" s="4" t="s">
        <v>4</v>
      </c>
      <c r="C11" s="386"/>
      <c r="D11" s="387"/>
      <c r="E11" s="387"/>
      <c r="F11" s="388"/>
    </row>
    <row r="12" spans="1:6" ht="24" x14ac:dyDescent="0.3">
      <c r="A12" s="1"/>
      <c r="B12" s="5" t="s">
        <v>5</v>
      </c>
      <c r="C12" s="383"/>
      <c r="D12" s="384"/>
      <c r="E12" s="384"/>
      <c r="F12" s="385"/>
    </row>
    <row r="13" spans="1:6" x14ac:dyDescent="0.3">
      <c r="A13" s="1"/>
      <c r="B13" s="5"/>
      <c r="C13" s="98" t="s">
        <v>180</v>
      </c>
      <c r="D13" s="109" t="s">
        <v>373</v>
      </c>
      <c r="E13" s="107"/>
      <c r="F13" s="71"/>
    </row>
    <row r="14" spans="1:6" x14ac:dyDescent="0.3">
      <c r="A14" s="1"/>
      <c r="B14" s="5"/>
      <c r="C14" s="97" t="s">
        <v>181</v>
      </c>
      <c r="D14" s="144">
        <v>6840758</v>
      </c>
      <c r="E14" s="87"/>
      <c r="F14" s="71"/>
    </row>
    <row r="15" spans="1:6" x14ac:dyDescent="0.3">
      <c r="A15" s="1"/>
      <c r="B15" s="5"/>
      <c r="C15" s="97" t="s">
        <v>182</v>
      </c>
      <c r="D15" s="144">
        <v>11955312</v>
      </c>
      <c r="E15" s="87"/>
      <c r="F15" s="71"/>
    </row>
    <row r="16" spans="1:6" ht="11.85" x14ac:dyDescent="0.3">
      <c r="A16" s="1"/>
      <c r="B16" s="5"/>
      <c r="C16" s="97" t="s">
        <v>183</v>
      </c>
      <c r="D16" s="144">
        <v>2396562</v>
      </c>
      <c r="E16" s="87"/>
      <c r="F16" s="71"/>
    </row>
    <row r="17" spans="1:6" ht="11.85" x14ac:dyDescent="0.3">
      <c r="A17" s="1"/>
      <c r="B17" s="5"/>
      <c r="C17" s="97" t="s">
        <v>184</v>
      </c>
      <c r="D17" s="144">
        <v>54445503</v>
      </c>
      <c r="E17" s="87"/>
      <c r="F17" s="71"/>
    </row>
    <row r="18" spans="1:6" ht="11.85" x14ac:dyDescent="0.3">
      <c r="A18" s="1"/>
      <c r="B18" s="5" t="s">
        <v>6</v>
      </c>
      <c r="C18" s="383"/>
      <c r="D18" s="384"/>
      <c r="E18" s="384"/>
      <c r="F18" s="385"/>
    </row>
    <row r="19" spans="1:6" ht="34.200000000000003" x14ac:dyDescent="0.3">
      <c r="A19" s="1" t="s">
        <v>179</v>
      </c>
      <c r="B19" s="6" t="s">
        <v>7</v>
      </c>
      <c r="C19" s="383"/>
      <c r="D19" s="384"/>
      <c r="E19" s="384"/>
      <c r="F19" s="385"/>
    </row>
    <row r="20" spans="1:6" ht="11.4" x14ac:dyDescent="0.3">
      <c r="A20" s="1"/>
      <c r="B20" s="7" t="s">
        <v>8</v>
      </c>
      <c r="C20" s="383" t="s">
        <v>178</v>
      </c>
      <c r="D20" s="384"/>
      <c r="E20" s="384"/>
      <c r="F20" s="385"/>
    </row>
    <row r="21" spans="1:6" ht="11.4" x14ac:dyDescent="0.3">
      <c r="A21" s="1"/>
      <c r="B21" s="7" t="s">
        <v>9</v>
      </c>
      <c r="C21" s="357" t="s">
        <v>178</v>
      </c>
      <c r="D21" s="358"/>
      <c r="E21" s="358"/>
      <c r="F21" s="359"/>
    </row>
    <row r="22" spans="1:6" ht="11.85" x14ac:dyDescent="0.3">
      <c r="A22" s="1"/>
      <c r="B22" s="8" t="s">
        <v>10</v>
      </c>
      <c r="C22" s="99" t="s">
        <v>108</v>
      </c>
      <c r="D22" s="109" t="s">
        <v>373</v>
      </c>
      <c r="E22" s="112"/>
      <c r="F22" s="101"/>
    </row>
    <row r="23" spans="1:6" ht="11.85" x14ac:dyDescent="0.3">
      <c r="A23" s="1"/>
      <c r="B23" s="8"/>
      <c r="C23" s="102" t="s">
        <v>185</v>
      </c>
      <c r="D23" s="144">
        <v>142215162</v>
      </c>
      <c r="E23" s="100"/>
      <c r="F23" s="101"/>
    </row>
    <row r="24" spans="1:6" ht="23.7" x14ac:dyDescent="0.3">
      <c r="A24" s="1"/>
      <c r="B24" s="9" t="s">
        <v>11</v>
      </c>
      <c r="C24" s="357"/>
      <c r="D24" s="358"/>
      <c r="E24" s="358"/>
      <c r="F24" s="359"/>
    </row>
    <row r="25" spans="1:6" x14ac:dyDescent="0.3">
      <c r="A25" s="1"/>
      <c r="B25" s="10" t="s">
        <v>12</v>
      </c>
      <c r="C25" s="357"/>
      <c r="D25" s="358"/>
      <c r="E25" s="358"/>
      <c r="F25" s="359"/>
    </row>
    <row r="26" spans="1:6" ht="37.200000000000003" customHeight="1" x14ac:dyDescent="0.3">
      <c r="A26" s="1"/>
      <c r="B26" s="11" t="s">
        <v>13</v>
      </c>
      <c r="C26" s="383"/>
      <c r="D26" s="384"/>
      <c r="E26" s="384"/>
      <c r="F26" s="385"/>
    </row>
    <row r="27" spans="1:6" ht="16.5" customHeight="1" x14ac:dyDescent="0.3">
      <c r="A27" s="1"/>
      <c r="B27" s="11"/>
      <c r="C27" s="368" t="s">
        <v>192</v>
      </c>
      <c r="D27" s="369"/>
      <c r="E27" s="369"/>
      <c r="F27" s="370"/>
    </row>
    <row r="28" spans="1:6" ht="16.5" customHeight="1" x14ac:dyDescent="0.3">
      <c r="A28" s="1"/>
      <c r="B28" s="11"/>
      <c r="C28" s="97" t="s">
        <v>187</v>
      </c>
      <c r="D28" s="142">
        <v>794372527</v>
      </c>
      <c r="E28" s="108"/>
      <c r="F28" s="71"/>
    </row>
    <row r="29" spans="1:6" ht="16.5" customHeight="1" x14ac:dyDescent="0.3">
      <c r="A29" s="1"/>
      <c r="B29" s="11"/>
      <c r="C29" s="97" t="s">
        <v>188</v>
      </c>
      <c r="D29" s="142">
        <v>18776070</v>
      </c>
      <c r="E29" s="108"/>
      <c r="F29" s="71"/>
    </row>
    <row r="30" spans="1:6" ht="16.5" customHeight="1" x14ac:dyDescent="0.3">
      <c r="A30" s="1"/>
      <c r="B30" s="11"/>
      <c r="C30" s="97" t="s">
        <v>189</v>
      </c>
      <c r="D30" s="142">
        <v>112366</v>
      </c>
      <c r="E30" s="108"/>
      <c r="F30" s="71" t="s">
        <v>190</v>
      </c>
    </row>
    <row r="31" spans="1:6" ht="22.2" customHeight="1" x14ac:dyDescent="0.3">
      <c r="A31" s="1"/>
      <c r="B31" s="11"/>
      <c r="C31" s="97" t="s">
        <v>191</v>
      </c>
      <c r="D31" s="142">
        <v>231817018</v>
      </c>
      <c r="E31" s="108"/>
      <c r="F31" s="71"/>
    </row>
    <row r="32" spans="1:6" ht="16.5" customHeight="1" x14ac:dyDescent="0.3">
      <c r="A32" s="1"/>
      <c r="B32" s="11"/>
      <c r="C32" s="368" t="s">
        <v>193</v>
      </c>
      <c r="D32" s="369"/>
      <c r="E32" s="369"/>
      <c r="F32" s="370"/>
    </row>
    <row r="33" spans="1:10" ht="16.5" customHeight="1" x14ac:dyDescent="0.3">
      <c r="A33" s="1"/>
      <c r="B33" s="11"/>
      <c r="C33" s="97" t="s">
        <v>194</v>
      </c>
      <c r="D33" s="142">
        <v>43914079</v>
      </c>
      <c r="E33" s="108"/>
      <c r="F33" s="71"/>
    </row>
    <row r="34" spans="1:10" ht="16.5" customHeight="1" x14ac:dyDescent="0.3">
      <c r="A34" s="1"/>
      <c r="B34" s="11"/>
      <c r="C34" s="97" t="s">
        <v>195</v>
      </c>
      <c r="D34" s="142">
        <v>1115673</v>
      </c>
      <c r="E34" s="108"/>
      <c r="F34" s="71"/>
    </row>
    <row r="35" spans="1:10" ht="16.5" customHeight="1" x14ac:dyDescent="0.3">
      <c r="A35" s="1"/>
      <c r="B35" s="11"/>
      <c r="C35" s="368" t="s">
        <v>196</v>
      </c>
      <c r="D35" s="369"/>
      <c r="E35" s="369"/>
      <c r="F35" s="370"/>
    </row>
    <row r="36" spans="1:10" ht="32.25" customHeight="1" x14ac:dyDescent="0.3">
      <c r="A36" s="1"/>
      <c r="B36" s="11"/>
      <c r="C36" s="350" t="s">
        <v>376</v>
      </c>
      <c r="D36" s="351"/>
      <c r="E36" s="351"/>
      <c r="F36" s="352"/>
    </row>
    <row r="37" spans="1:10" ht="26.25" customHeight="1" x14ac:dyDescent="0.3">
      <c r="A37" s="1"/>
      <c r="B37" s="11"/>
      <c r="C37" s="350" t="s">
        <v>374</v>
      </c>
      <c r="D37" s="351"/>
      <c r="E37" s="351"/>
      <c r="F37" s="352"/>
    </row>
    <row r="38" spans="1:10" ht="26.25" customHeight="1" x14ac:dyDescent="0.3">
      <c r="A38" s="1"/>
      <c r="B38" s="11"/>
      <c r="C38" s="350" t="s">
        <v>375</v>
      </c>
      <c r="D38" s="351"/>
      <c r="E38" s="351"/>
      <c r="F38" s="352"/>
    </row>
    <row r="39" spans="1:10" ht="36" customHeight="1" x14ac:dyDescent="0.3">
      <c r="A39" s="1"/>
      <c r="B39" s="11" t="s">
        <v>370</v>
      </c>
      <c r="C39" s="357" t="s">
        <v>368</v>
      </c>
      <c r="D39" s="358"/>
      <c r="E39" s="358"/>
      <c r="F39" s="359"/>
    </row>
    <row r="40" spans="1:10" ht="36" customHeight="1" x14ac:dyDescent="0.3">
      <c r="A40" s="1"/>
      <c r="B40" s="5" t="s">
        <v>14</v>
      </c>
      <c r="C40" s="357"/>
      <c r="D40" s="358"/>
      <c r="E40" s="358"/>
      <c r="F40" s="359"/>
    </row>
    <row r="41" spans="1:10" ht="11.4" x14ac:dyDescent="0.3">
      <c r="A41" s="1"/>
      <c r="B41" s="7" t="s">
        <v>15</v>
      </c>
      <c r="C41" s="357"/>
      <c r="D41" s="358"/>
      <c r="E41" s="358"/>
      <c r="F41" s="359"/>
    </row>
    <row r="42" spans="1:10" ht="11.85" x14ac:dyDescent="0.3">
      <c r="A42" s="1"/>
      <c r="B42" s="7"/>
      <c r="C42" s="105" t="s">
        <v>210</v>
      </c>
      <c r="D42" s="110" t="s">
        <v>211</v>
      </c>
      <c r="E42" s="104"/>
      <c r="F42" s="72"/>
    </row>
    <row r="43" spans="1:10" ht="11.85" x14ac:dyDescent="0.3">
      <c r="A43" s="1"/>
      <c r="B43" s="7"/>
      <c r="C43" s="124" t="s">
        <v>197</v>
      </c>
      <c r="D43" s="125"/>
      <c r="E43" s="104"/>
      <c r="F43" s="72"/>
      <c r="H43" s="103"/>
      <c r="J43" s="103"/>
    </row>
    <row r="44" spans="1:10" ht="11.85" x14ac:dyDescent="0.3">
      <c r="A44" s="1"/>
      <c r="B44" s="7"/>
      <c r="C44" s="126" t="s">
        <v>198</v>
      </c>
      <c r="D44" s="138">
        <v>10953142</v>
      </c>
      <c r="E44" s="104"/>
      <c r="F44" s="72"/>
      <c r="H44" s="103"/>
      <c r="I44" s="103"/>
      <c r="J44" s="103"/>
    </row>
    <row r="45" spans="1:10" ht="11.85" x14ac:dyDescent="0.3">
      <c r="A45" s="1"/>
      <c r="B45" s="7"/>
      <c r="C45" s="126" t="s">
        <v>199</v>
      </c>
      <c r="D45" s="138"/>
      <c r="E45" s="104"/>
      <c r="F45" s="72"/>
      <c r="H45" s="103"/>
      <c r="I45" s="103"/>
      <c r="J45" s="103"/>
    </row>
    <row r="46" spans="1:10" ht="11.85" x14ac:dyDescent="0.3">
      <c r="A46" s="1"/>
      <c r="B46" s="7"/>
      <c r="C46" s="126" t="s">
        <v>200</v>
      </c>
      <c r="D46" s="138">
        <v>2208514</v>
      </c>
      <c r="E46" s="104"/>
      <c r="F46" s="72"/>
      <c r="H46" s="103"/>
      <c r="I46" s="103"/>
      <c r="J46" s="103"/>
    </row>
    <row r="47" spans="1:10" ht="14.25" customHeight="1" x14ac:dyDescent="0.3">
      <c r="A47" s="1"/>
      <c r="B47" s="7"/>
      <c r="C47" s="126" t="s">
        <v>201</v>
      </c>
      <c r="D47" s="138">
        <v>341960</v>
      </c>
      <c r="E47" s="104"/>
      <c r="F47" s="72"/>
      <c r="H47" s="103"/>
      <c r="J47" s="103"/>
    </row>
    <row r="48" spans="1:10" ht="11.85" x14ac:dyDescent="0.3">
      <c r="A48" s="1"/>
      <c r="B48" s="7"/>
      <c r="C48" s="126" t="s">
        <v>202</v>
      </c>
      <c r="D48" s="138">
        <v>2406831</v>
      </c>
      <c r="E48" s="104"/>
      <c r="F48" s="72"/>
      <c r="H48" s="103"/>
      <c r="J48" s="103"/>
    </row>
    <row r="49" spans="1:11" ht="11.85" x14ac:dyDescent="0.3">
      <c r="A49" s="1"/>
      <c r="B49" s="7"/>
      <c r="C49" s="124" t="s">
        <v>212</v>
      </c>
      <c r="D49" s="138"/>
      <c r="E49" s="104"/>
      <c r="F49" s="72"/>
      <c r="H49" s="103"/>
      <c r="J49" s="103"/>
    </row>
    <row r="50" spans="1:11" ht="11.85" x14ac:dyDescent="0.3">
      <c r="A50" s="1"/>
      <c r="B50" s="7"/>
      <c r="C50" s="126" t="s">
        <v>203</v>
      </c>
      <c r="D50" s="138">
        <v>1290652</v>
      </c>
      <c r="E50" s="104"/>
      <c r="F50" s="72"/>
      <c r="H50" s="103"/>
      <c r="J50" s="103"/>
    </row>
    <row r="51" spans="1:11" ht="11.4" x14ac:dyDescent="0.3">
      <c r="A51" s="1"/>
      <c r="B51" s="7"/>
      <c r="C51" s="126" t="s">
        <v>204</v>
      </c>
      <c r="D51" s="138">
        <v>5787385</v>
      </c>
      <c r="E51" s="104"/>
      <c r="F51" s="72"/>
      <c r="H51" s="103"/>
      <c r="J51" s="103"/>
    </row>
    <row r="52" spans="1:11" ht="11.85" x14ac:dyDescent="0.3">
      <c r="A52" s="1"/>
      <c r="B52" s="7"/>
      <c r="C52" s="126" t="s">
        <v>205</v>
      </c>
      <c r="D52" s="138">
        <v>6977795</v>
      </c>
      <c r="E52" s="104"/>
      <c r="F52" s="72"/>
      <c r="G52" s="122"/>
      <c r="H52" s="103"/>
      <c r="J52" s="103"/>
    </row>
    <row r="53" spans="1:11" x14ac:dyDescent="0.3">
      <c r="A53" s="1"/>
      <c r="B53" s="7"/>
      <c r="C53" s="124" t="s">
        <v>206</v>
      </c>
      <c r="D53" s="138"/>
      <c r="E53" s="104"/>
      <c r="F53" s="72"/>
      <c r="G53" s="103"/>
      <c r="H53" s="103"/>
      <c r="J53" s="103"/>
    </row>
    <row r="54" spans="1:11" ht="11.85" x14ac:dyDescent="0.3">
      <c r="A54" s="1"/>
      <c r="B54" s="7"/>
      <c r="C54" s="126" t="s">
        <v>207</v>
      </c>
      <c r="D54" s="138">
        <v>112366</v>
      </c>
      <c r="E54" s="104"/>
      <c r="F54" s="72"/>
      <c r="G54" s="122"/>
      <c r="H54" s="103"/>
      <c r="J54" s="103"/>
    </row>
    <row r="55" spans="1:11" ht="11.85" x14ac:dyDescent="0.3">
      <c r="A55" s="1"/>
      <c r="B55" s="7"/>
      <c r="C55" s="124" t="s">
        <v>208</v>
      </c>
      <c r="D55" s="138"/>
      <c r="E55" s="104"/>
      <c r="F55" s="72"/>
      <c r="G55" s="122"/>
      <c r="H55" s="103"/>
      <c r="J55" s="103"/>
    </row>
    <row r="56" spans="1:11" ht="15" customHeight="1" x14ac:dyDescent="0.3">
      <c r="A56" s="1"/>
      <c r="B56" s="7"/>
      <c r="C56" s="126" t="s">
        <v>208</v>
      </c>
      <c r="D56" s="138">
        <v>231817018</v>
      </c>
      <c r="E56" s="104"/>
      <c r="F56" s="72"/>
      <c r="G56" s="103"/>
      <c r="H56" s="103"/>
      <c r="I56" s="103"/>
      <c r="J56" s="103"/>
      <c r="K56" s="103"/>
    </row>
    <row r="57" spans="1:11" ht="14.25" customHeight="1" x14ac:dyDescent="0.3">
      <c r="A57" s="1"/>
      <c r="B57" s="7"/>
      <c r="C57" s="124" t="s">
        <v>214</v>
      </c>
      <c r="D57" s="138"/>
      <c r="E57" s="104"/>
      <c r="F57" s="72"/>
      <c r="G57" s="122"/>
      <c r="H57" s="103"/>
      <c r="J57" s="103"/>
    </row>
    <row r="58" spans="1:11" ht="11.4" x14ac:dyDescent="0.3">
      <c r="A58" s="1"/>
      <c r="B58" s="7"/>
      <c r="C58" s="126" t="s">
        <v>215</v>
      </c>
      <c r="D58" s="138">
        <v>43914079</v>
      </c>
      <c r="E58" s="104"/>
      <c r="F58" s="72"/>
      <c r="G58" s="103"/>
      <c r="H58" s="103"/>
      <c r="J58" s="103"/>
    </row>
    <row r="59" spans="1:11" ht="11.85" x14ac:dyDescent="0.3">
      <c r="A59" s="1"/>
      <c r="B59" s="7"/>
      <c r="C59" s="126" t="s">
        <v>216</v>
      </c>
      <c r="D59" s="138"/>
      <c r="E59" s="104"/>
      <c r="F59" s="72"/>
      <c r="H59" s="103"/>
    </row>
    <row r="60" spans="1:11" ht="11.85" x14ac:dyDescent="0.3">
      <c r="A60" s="1"/>
      <c r="B60" s="7"/>
      <c r="C60" s="127" t="s">
        <v>209</v>
      </c>
      <c r="D60" s="138">
        <f>SUM(D44:D59)</f>
        <v>305809742</v>
      </c>
      <c r="E60" s="104"/>
      <c r="F60" s="72"/>
      <c r="H60" s="103"/>
      <c r="I60" s="122"/>
      <c r="J60" s="122"/>
    </row>
    <row r="61" spans="1:11" ht="16.95" customHeight="1" x14ac:dyDescent="0.3">
      <c r="A61" s="1"/>
      <c r="B61" s="7" t="s">
        <v>16</v>
      </c>
      <c r="C61" s="357" t="s">
        <v>368</v>
      </c>
      <c r="D61" s="358"/>
      <c r="E61" s="358"/>
      <c r="F61" s="359"/>
      <c r="H61" s="122"/>
      <c r="I61" s="122"/>
      <c r="J61" s="122"/>
    </row>
    <row r="62" spans="1:11" ht="11.4" x14ac:dyDescent="0.3">
      <c r="A62" s="1"/>
      <c r="B62" s="7" t="s">
        <v>17</v>
      </c>
      <c r="C62" s="357" t="s">
        <v>368</v>
      </c>
      <c r="D62" s="358"/>
      <c r="E62" s="358"/>
      <c r="F62" s="359"/>
      <c r="H62" s="122"/>
      <c r="I62" s="122"/>
      <c r="J62" s="122"/>
    </row>
    <row r="63" spans="1:11" ht="11.4" x14ac:dyDescent="0.3">
      <c r="A63" s="1"/>
      <c r="B63" s="7" t="s">
        <v>18</v>
      </c>
      <c r="C63" s="357" t="s">
        <v>368</v>
      </c>
      <c r="D63" s="358"/>
      <c r="E63" s="358"/>
      <c r="F63" s="359"/>
      <c r="H63" s="122"/>
      <c r="I63" s="122"/>
      <c r="J63" s="122"/>
    </row>
    <row r="64" spans="1:11" ht="11.85" x14ac:dyDescent="0.3">
      <c r="A64" s="1"/>
      <c r="B64" s="8"/>
      <c r="C64" s="105" t="s">
        <v>210</v>
      </c>
      <c r="D64" s="110" t="s">
        <v>211</v>
      </c>
      <c r="E64" s="100"/>
      <c r="F64" s="101"/>
      <c r="H64" s="122"/>
      <c r="I64" s="122"/>
      <c r="J64" s="122"/>
    </row>
    <row r="65" spans="1:10" ht="11.85" x14ac:dyDescent="0.3">
      <c r="A65" s="1"/>
      <c r="B65" s="8"/>
      <c r="C65" s="124" t="s">
        <v>197</v>
      </c>
      <c r="D65" s="125"/>
      <c r="E65" s="100"/>
      <c r="F65" s="101"/>
      <c r="H65" s="122"/>
      <c r="I65" s="122"/>
      <c r="J65" s="122"/>
    </row>
    <row r="66" spans="1:10" ht="11.85" x14ac:dyDescent="0.3">
      <c r="A66" s="1"/>
      <c r="B66" s="8"/>
      <c r="C66" s="126" t="s">
        <v>198</v>
      </c>
      <c r="D66" s="138">
        <v>40995543</v>
      </c>
      <c r="E66" s="100"/>
      <c r="F66" s="101"/>
      <c r="H66" s="122"/>
      <c r="J66" s="122"/>
    </row>
    <row r="67" spans="1:10" ht="11.85" x14ac:dyDescent="0.3">
      <c r="A67" s="1"/>
      <c r="B67" s="8"/>
      <c r="C67" s="126" t="s">
        <v>199</v>
      </c>
      <c r="D67" s="138">
        <v>737324410</v>
      </c>
      <c r="E67" s="100"/>
      <c r="F67" s="101"/>
      <c r="H67" s="122"/>
      <c r="I67" s="122"/>
      <c r="J67" s="122"/>
    </row>
    <row r="68" spans="1:10" ht="11.85" x14ac:dyDescent="0.3">
      <c r="A68" s="1"/>
      <c r="B68" s="8"/>
      <c r="C68" s="126" t="s">
        <v>200</v>
      </c>
      <c r="D68" s="138"/>
      <c r="E68" s="100"/>
      <c r="F68" s="101"/>
      <c r="H68" s="122"/>
      <c r="I68" s="122"/>
      <c r="J68" s="122"/>
    </row>
    <row r="69" spans="1:10" ht="12.75" customHeight="1" x14ac:dyDescent="0.3">
      <c r="A69" s="1"/>
      <c r="B69" s="8"/>
      <c r="C69" s="126" t="s">
        <v>201</v>
      </c>
      <c r="D69" s="138">
        <v>142137</v>
      </c>
      <c r="E69" s="100"/>
      <c r="F69" s="101"/>
      <c r="G69" s="122"/>
      <c r="H69" s="122"/>
      <c r="I69" s="122"/>
      <c r="J69" s="122"/>
    </row>
    <row r="70" spans="1:10" ht="11.85" x14ac:dyDescent="0.3">
      <c r="A70" s="1"/>
      <c r="B70" s="8"/>
      <c r="C70" s="126" t="s">
        <v>202</v>
      </c>
      <c r="D70" s="138"/>
      <c r="E70" s="100"/>
      <c r="F70" s="101"/>
      <c r="H70" s="122"/>
      <c r="I70" s="122"/>
      <c r="J70" s="122"/>
    </row>
    <row r="71" spans="1:10" ht="11.85" x14ac:dyDescent="0.3">
      <c r="A71" s="1"/>
      <c r="B71" s="8"/>
      <c r="C71" s="124" t="s">
        <v>212</v>
      </c>
      <c r="D71" s="138"/>
      <c r="E71" s="100"/>
      <c r="F71" s="101"/>
      <c r="I71" s="122"/>
      <c r="J71" s="122"/>
    </row>
    <row r="72" spans="1:10" ht="11.85" x14ac:dyDescent="0.3">
      <c r="A72" s="1"/>
      <c r="B72" s="8"/>
      <c r="C72" s="126" t="s">
        <v>203</v>
      </c>
      <c r="D72" s="138">
        <v>277575</v>
      </c>
      <c r="E72" s="100"/>
      <c r="F72" s="101"/>
      <c r="J72" s="122"/>
    </row>
    <row r="73" spans="1:10" ht="11.4" x14ac:dyDescent="0.3">
      <c r="A73" s="1"/>
      <c r="B73" s="8"/>
      <c r="C73" s="126" t="s">
        <v>204</v>
      </c>
      <c r="D73" s="138">
        <v>2085187</v>
      </c>
      <c r="E73" s="100"/>
      <c r="F73" s="101"/>
    </row>
    <row r="74" spans="1:10" ht="11.85" x14ac:dyDescent="0.3">
      <c r="A74" s="1"/>
      <c r="B74" s="8"/>
      <c r="C74" s="126" t="s">
        <v>205</v>
      </c>
      <c r="D74" s="138">
        <v>2357475</v>
      </c>
      <c r="E74" s="100"/>
      <c r="F74" s="101"/>
      <c r="H74" s="103"/>
    </row>
    <row r="75" spans="1:10" x14ac:dyDescent="0.3">
      <c r="A75" s="1"/>
      <c r="B75" s="8"/>
      <c r="C75" s="124" t="s">
        <v>206</v>
      </c>
      <c r="D75" s="138"/>
      <c r="E75" s="100"/>
      <c r="F75" s="101"/>
    </row>
    <row r="76" spans="1:10" ht="11.85" x14ac:dyDescent="0.3">
      <c r="A76" s="1"/>
      <c r="B76" s="8"/>
      <c r="C76" s="126" t="s">
        <v>207</v>
      </c>
      <c r="D76" s="138"/>
      <c r="E76" s="100"/>
      <c r="F76" s="101"/>
      <c r="G76" s="122"/>
      <c r="H76" s="122"/>
    </row>
    <row r="77" spans="1:10" ht="11.85" x14ac:dyDescent="0.3">
      <c r="A77" s="1"/>
      <c r="B77" s="8"/>
      <c r="C77" s="124" t="s">
        <v>208</v>
      </c>
      <c r="D77" s="138"/>
      <c r="E77" s="100"/>
      <c r="F77" s="101"/>
    </row>
    <row r="78" spans="1:10" ht="10.8" customHeight="1" x14ac:dyDescent="0.3">
      <c r="A78" s="1"/>
      <c r="B78" s="8"/>
      <c r="C78" s="126" t="s">
        <v>208</v>
      </c>
      <c r="D78" s="138"/>
      <c r="E78" s="100"/>
      <c r="F78" s="101"/>
      <c r="H78" s="122"/>
    </row>
    <row r="79" spans="1:10" ht="11.85" x14ac:dyDescent="0.3">
      <c r="A79" s="1"/>
      <c r="B79" s="8"/>
      <c r="C79" s="124" t="s">
        <v>214</v>
      </c>
      <c r="D79" s="138"/>
      <c r="E79" s="100"/>
      <c r="F79" s="101"/>
      <c r="H79" s="103"/>
    </row>
    <row r="80" spans="1:10" ht="11.4" x14ac:dyDescent="0.3">
      <c r="A80" s="1"/>
      <c r="B80" s="8"/>
      <c r="C80" s="126" t="s">
        <v>215</v>
      </c>
      <c r="D80" s="138"/>
      <c r="E80" s="100"/>
      <c r="F80" s="101"/>
    </row>
    <row r="81" spans="1:7" ht="11.85" x14ac:dyDescent="0.3">
      <c r="A81" s="1"/>
      <c r="B81" s="8"/>
      <c r="C81" s="126" t="s">
        <v>216</v>
      </c>
      <c r="D81" s="138">
        <v>1115673</v>
      </c>
      <c r="E81" s="100"/>
      <c r="F81" s="101"/>
    </row>
    <row r="82" spans="1:7" ht="11.85" x14ac:dyDescent="0.3">
      <c r="A82" s="1"/>
      <c r="B82" s="8"/>
      <c r="C82" s="127" t="s">
        <v>209</v>
      </c>
      <c r="D82" s="138">
        <f>SUM(D66:D81)</f>
        <v>784298000</v>
      </c>
      <c r="E82" s="100"/>
      <c r="F82" s="101"/>
      <c r="G82" s="122"/>
    </row>
    <row r="83" spans="1:7" ht="80.25" customHeight="1" thickBot="1" x14ac:dyDescent="0.35">
      <c r="A83" s="1"/>
      <c r="B83" s="12" t="s">
        <v>19</v>
      </c>
      <c r="C83" s="365" t="s">
        <v>213</v>
      </c>
      <c r="D83" s="366"/>
      <c r="E83" s="366"/>
      <c r="F83" s="367"/>
      <c r="G83" s="122"/>
    </row>
    <row r="84" spans="1:7" ht="11.85" x14ac:dyDescent="0.3">
      <c r="A84" s="1"/>
      <c r="B84" s="13"/>
      <c r="C84" s="362"/>
      <c r="D84" s="363"/>
      <c r="E84" s="363"/>
      <c r="F84" s="364"/>
      <c r="G84" s="122"/>
    </row>
    <row r="85" spans="1:7" ht="24" x14ac:dyDescent="0.3">
      <c r="A85" s="1"/>
      <c r="B85" s="9" t="s">
        <v>20</v>
      </c>
      <c r="C85" s="357"/>
      <c r="D85" s="358"/>
      <c r="E85" s="358"/>
      <c r="F85" s="359"/>
    </row>
    <row r="86" spans="1:7" ht="34.5" customHeight="1" x14ac:dyDescent="0.3">
      <c r="A86" s="1"/>
      <c r="B86" s="5" t="s">
        <v>371</v>
      </c>
      <c r="C86" s="357"/>
      <c r="D86" s="358"/>
      <c r="E86" s="358"/>
      <c r="F86" s="359"/>
    </row>
    <row r="87" spans="1:7" ht="11.4" x14ac:dyDescent="0.3">
      <c r="A87" s="14" t="s">
        <v>21</v>
      </c>
      <c r="B87" s="7" t="s">
        <v>22</v>
      </c>
      <c r="C87" s="357" t="s">
        <v>368</v>
      </c>
      <c r="D87" s="358"/>
      <c r="E87" s="358"/>
      <c r="F87" s="359"/>
    </row>
    <row r="88" spans="1:7" ht="11.4" x14ac:dyDescent="0.3">
      <c r="A88" s="1"/>
      <c r="B88" s="7" t="s">
        <v>23</v>
      </c>
      <c r="C88" s="357" t="s">
        <v>368</v>
      </c>
      <c r="D88" s="358"/>
      <c r="E88" s="358"/>
      <c r="F88" s="359"/>
    </row>
    <row r="89" spans="1:7" s="15" customFormat="1" ht="22.8" x14ac:dyDescent="0.3">
      <c r="A89" s="2"/>
      <c r="B89" s="7" t="s">
        <v>24</v>
      </c>
      <c r="C89" s="357" t="s">
        <v>368</v>
      </c>
      <c r="D89" s="358"/>
      <c r="E89" s="358"/>
      <c r="F89" s="359"/>
    </row>
    <row r="90" spans="1:7" s="15" customFormat="1" ht="22.8" x14ac:dyDescent="0.3">
      <c r="B90" s="7" t="s">
        <v>25</v>
      </c>
      <c r="C90" s="357" t="s">
        <v>368</v>
      </c>
      <c r="D90" s="358"/>
      <c r="E90" s="358"/>
      <c r="F90" s="359"/>
    </row>
    <row r="91" spans="1:7" s="15" customFormat="1" x14ac:dyDescent="0.3">
      <c r="B91" s="5" t="s">
        <v>26</v>
      </c>
      <c r="C91" s="282"/>
      <c r="D91" s="283"/>
      <c r="E91" s="283"/>
      <c r="F91" s="284"/>
    </row>
    <row r="92" spans="1:7" s="15" customFormat="1" ht="30.75" customHeight="1" x14ac:dyDescent="0.3">
      <c r="B92" s="16" t="s">
        <v>27</v>
      </c>
      <c r="C92" s="360" t="s">
        <v>217</v>
      </c>
      <c r="D92" s="303"/>
      <c r="E92" s="303"/>
      <c r="F92" s="361"/>
    </row>
    <row r="93" spans="1:7" s="17" customFormat="1" ht="29.25" customHeight="1" x14ac:dyDescent="0.3">
      <c r="A93" s="15"/>
      <c r="B93" s="16" t="s">
        <v>28</v>
      </c>
      <c r="C93" s="360" t="s">
        <v>218</v>
      </c>
      <c r="D93" s="303"/>
      <c r="E93" s="303"/>
      <c r="F93" s="361"/>
    </row>
    <row r="94" spans="1:7" s="18" customFormat="1" ht="23.4" thickBot="1" x14ac:dyDescent="0.35">
      <c r="A94" s="17"/>
      <c r="B94" s="12" t="s">
        <v>29</v>
      </c>
      <c r="C94" s="313" t="s">
        <v>392</v>
      </c>
      <c r="D94" s="314"/>
      <c r="E94" s="314"/>
      <c r="F94" s="315"/>
    </row>
    <row r="95" spans="1:7" ht="11.85" x14ac:dyDescent="0.3">
      <c r="A95" s="18"/>
      <c r="B95" s="19"/>
      <c r="C95" s="316"/>
      <c r="D95" s="317"/>
      <c r="E95" s="317"/>
      <c r="F95" s="318"/>
    </row>
    <row r="96" spans="1:7" ht="11.85" x14ac:dyDescent="0.3">
      <c r="B96" s="9" t="s">
        <v>30</v>
      </c>
      <c r="C96" s="282"/>
      <c r="D96" s="283"/>
      <c r="E96" s="283"/>
      <c r="F96" s="284"/>
    </row>
    <row r="97" spans="2:6" ht="11.85" x14ac:dyDescent="0.3">
      <c r="B97" s="20" t="s">
        <v>31</v>
      </c>
      <c r="C97" s="282"/>
      <c r="D97" s="283"/>
      <c r="E97" s="283"/>
      <c r="F97" s="284"/>
    </row>
    <row r="98" spans="2:6" ht="34.200000000000003" x14ac:dyDescent="0.3">
      <c r="B98" s="11" t="s">
        <v>32</v>
      </c>
      <c r="C98" s="282" t="s">
        <v>186</v>
      </c>
      <c r="D98" s="283"/>
      <c r="E98" s="283"/>
      <c r="F98" s="284"/>
    </row>
    <row r="99" spans="2:6" ht="24.15" thickBot="1" x14ac:dyDescent="0.35">
      <c r="B99" s="21" t="s">
        <v>33</v>
      </c>
      <c r="C99" s="282" t="s">
        <v>186</v>
      </c>
      <c r="D99" s="283"/>
      <c r="E99" s="283"/>
      <c r="F99" s="284"/>
    </row>
    <row r="100" spans="2:6" ht="11.85" x14ac:dyDescent="0.3">
      <c r="B100" s="22"/>
      <c r="C100" s="355"/>
      <c r="D100" s="317"/>
      <c r="E100" s="317"/>
      <c r="F100" s="356"/>
    </row>
    <row r="101" spans="2:6" ht="11.85" x14ac:dyDescent="0.3">
      <c r="B101" s="9" t="s">
        <v>34</v>
      </c>
      <c r="C101" s="333"/>
      <c r="D101" s="283"/>
      <c r="E101" s="283"/>
      <c r="F101" s="334"/>
    </row>
    <row r="102" spans="2:6" ht="11.85" x14ac:dyDescent="0.3">
      <c r="B102" s="23" t="s">
        <v>35</v>
      </c>
      <c r="C102" s="333"/>
      <c r="D102" s="283"/>
      <c r="E102" s="283"/>
      <c r="F102" s="334"/>
    </row>
    <row r="103" spans="2:6" ht="62.25" customHeight="1" thickBot="1" x14ac:dyDescent="0.35">
      <c r="B103" s="11" t="s">
        <v>36</v>
      </c>
      <c r="C103" s="333"/>
      <c r="D103" s="283"/>
      <c r="E103" s="283"/>
      <c r="F103" s="334"/>
    </row>
    <row r="104" spans="2:6" ht="13.65" customHeight="1" x14ac:dyDescent="0.3">
      <c r="B104" s="11"/>
      <c r="C104" s="147" t="s">
        <v>210</v>
      </c>
      <c r="D104" s="148" t="s">
        <v>219</v>
      </c>
      <c r="E104" s="148" t="s">
        <v>220</v>
      </c>
      <c r="F104" s="149" t="s">
        <v>255</v>
      </c>
    </row>
    <row r="105" spans="2:6" ht="13.65" customHeight="1" x14ac:dyDescent="0.3">
      <c r="B105" s="11"/>
      <c r="C105" s="165" t="s">
        <v>221</v>
      </c>
      <c r="D105" s="114"/>
      <c r="E105" s="114"/>
      <c r="F105" s="175"/>
    </row>
    <row r="106" spans="2:6" ht="13.65" customHeight="1" x14ac:dyDescent="0.3">
      <c r="B106" s="11"/>
      <c r="C106" s="165" t="s">
        <v>222</v>
      </c>
      <c r="D106" s="138">
        <v>95914876.439999998</v>
      </c>
      <c r="E106" s="114"/>
      <c r="F106" s="138"/>
    </row>
    <row r="107" spans="2:6" ht="13.65" customHeight="1" x14ac:dyDescent="0.3">
      <c r="B107" s="11"/>
      <c r="C107" s="165" t="s">
        <v>223</v>
      </c>
      <c r="D107" s="138">
        <v>1930759590.05</v>
      </c>
      <c r="E107" s="176">
        <v>0.03</v>
      </c>
      <c r="F107" s="138">
        <v>668203928.96000004</v>
      </c>
    </row>
    <row r="108" spans="2:6" ht="13.65" customHeight="1" x14ac:dyDescent="0.3">
      <c r="B108" s="11"/>
      <c r="C108" s="165" t="s">
        <v>224</v>
      </c>
      <c r="D108" s="138">
        <v>67407527.219999999</v>
      </c>
      <c r="E108" s="176">
        <v>0.1</v>
      </c>
      <c r="F108" s="138">
        <v>26829970.440000001</v>
      </c>
    </row>
    <row r="109" spans="2:6" ht="13.65" customHeight="1" x14ac:dyDescent="0.3">
      <c r="B109" s="11"/>
      <c r="C109" s="165" t="s">
        <v>225</v>
      </c>
      <c r="D109" s="138">
        <v>82682068.150000006</v>
      </c>
      <c r="E109" s="114"/>
      <c r="F109" s="138"/>
    </row>
    <row r="110" spans="2:6" ht="13.65" customHeight="1" x14ac:dyDescent="0.3">
      <c r="B110" s="11"/>
      <c r="C110" s="165" t="s">
        <v>226</v>
      </c>
      <c r="D110" s="177"/>
      <c r="E110" s="114"/>
      <c r="F110" s="177"/>
    </row>
    <row r="111" spans="2:6" ht="13.65" customHeight="1" x14ac:dyDescent="0.3">
      <c r="B111" s="11"/>
      <c r="C111" s="165" t="s">
        <v>227</v>
      </c>
      <c r="D111" s="138"/>
      <c r="E111" s="114"/>
      <c r="F111" s="177"/>
    </row>
    <row r="112" spans="2:6" ht="13.65" customHeight="1" x14ac:dyDescent="0.3">
      <c r="B112" s="11"/>
      <c r="C112" s="165" t="s">
        <v>228</v>
      </c>
      <c r="D112" s="138">
        <v>125050671.43000001</v>
      </c>
      <c r="E112" s="176">
        <v>0.1</v>
      </c>
      <c r="F112" s="138">
        <v>110534045.7</v>
      </c>
    </row>
    <row r="113" spans="2:6" ht="13.65" customHeight="1" x14ac:dyDescent="0.3">
      <c r="B113" s="11"/>
      <c r="C113" s="165" t="s">
        <v>229</v>
      </c>
      <c r="D113" s="138">
        <v>851198.32</v>
      </c>
      <c r="E113" s="176">
        <v>0.1</v>
      </c>
      <c r="F113" s="138">
        <v>782041.98</v>
      </c>
    </row>
    <row r="114" spans="2:6" ht="13.65" customHeight="1" x14ac:dyDescent="0.3">
      <c r="B114" s="11"/>
      <c r="C114" s="165" t="s">
        <v>230</v>
      </c>
      <c r="D114" s="138">
        <v>356576015.44999999</v>
      </c>
      <c r="E114" s="176">
        <v>0.3</v>
      </c>
      <c r="F114" s="138">
        <v>338998519.62</v>
      </c>
    </row>
    <row r="115" spans="2:6" ht="13.65" customHeight="1" x14ac:dyDescent="0.3">
      <c r="B115" s="11"/>
      <c r="C115" s="165" t="s">
        <v>231</v>
      </c>
      <c r="D115" s="138">
        <v>1039423.32</v>
      </c>
      <c r="E115" s="176">
        <v>0.1</v>
      </c>
      <c r="F115" s="138">
        <v>333586.09999999998</v>
      </c>
    </row>
    <row r="116" spans="2:6" ht="13.65" customHeight="1" x14ac:dyDescent="0.3">
      <c r="B116" s="11"/>
      <c r="C116" s="165" t="s">
        <v>232</v>
      </c>
      <c r="D116" s="177"/>
      <c r="E116" s="114"/>
      <c r="F116" s="177"/>
    </row>
    <row r="117" spans="2:6" ht="13.65" customHeight="1" x14ac:dyDescent="0.3">
      <c r="B117" s="11"/>
      <c r="C117" s="165" t="s">
        <v>233</v>
      </c>
      <c r="D117" s="138">
        <v>56708629.93</v>
      </c>
      <c r="E117" s="176">
        <v>0.1</v>
      </c>
      <c r="F117" s="138">
        <v>43718702.049999997</v>
      </c>
    </row>
    <row r="118" spans="2:6" ht="13.65" customHeight="1" x14ac:dyDescent="0.3">
      <c r="B118" s="11"/>
      <c r="C118" s="165" t="s">
        <v>234</v>
      </c>
      <c r="D118" s="138">
        <v>13033221.779999999</v>
      </c>
      <c r="E118" s="176">
        <v>0.1</v>
      </c>
      <c r="F118" s="138">
        <v>10414269.59</v>
      </c>
    </row>
    <row r="119" spans="2:6" ht="13.65" customHeight="1" x14ac:dyDescent="0.3">
      <c r="B119" s="11"/>
      <c r="C119" s="165" t="s">
        <v>235</v>
      </c>
      <c r="D119" s="138">
        <v>7157464.9000000004</v>
      </c>
      <c r="E119" s="176">
        <v>0.1</v>
      </c>
      <c r="F119" s="138">
        <v>4719039.3</v>
      </c>
    </row>
    <row r="120" spans="2:6" ht="13.65" customHeight="1" x14ac:dyDescent="0.3">
      <c r="B120" s="11"/>
      <c r="C120" s="165" t="s">
        <v>236</v>
      </c>
      <c r="D120" s="138"/>
      <c r="E120" s="176"/>
      <c r="F120" s="138"/>
    </row>
    <row r="121" spans="2:6" ht="13.65" customHeight="1" x14ac:dyDescent="0.3">
      <c r="B121" s="11"/>
      <c r="C121" s="165" t="s">
        <v>232</v>
      </c>
      <c r="D121" s="138">
        <v>47792254.840000004</v>
      </c>
      <c r="E121" s="176">
        <v>0.1</v>
      </c>
      <c r="F121" s="138">
        <v>41083524.030000001</v>
      </c>
    </row>
    <row r="122" spans="2:6" ht="13.65" customHeight="1" x14ac:dyDescent="0.3">
      <c r="B122" s="11"/>
      <c r="C122" s="165" t="s">
        <v>345</v>
      </c>
      <c r="D122" s="138">
        <v>3579633.94</v>
      </c>
      <c r="E122" s="176" t="s">
        <v>356</v>
      </c>
      <c r="F122" s="138">
        <v>3358163.22</v>
      </c>
    </row>
    <row r="123" spans="2:6" ht="13.65" customHeight="1" x14ac:dyDescent="0.3">
      <c r="B123" s="11"/>
      <c r="C123" s="165" t="s">
        <v>346</v>
      </c>
      <c r="D123" s="138">
        <v>8728889.4399999995</v>
      </c>
      <c r="E123" s="176" t="s">
        <v>357</v>
      </c>
      <c r="F123" s="138">
        <v>8646372.1300000008</v>
      </c>
    </row>
    <row r="124" spans="2:6" ht="13.65" customHeight="1" x14ac:dyDescent="0.3">
      <c r="B124" s="11"/>
      <c r="C124" s="165" t="s">
        <v>347</v>
      </c>
      <c r="D124" s="138">
        <v>83233440.859999999</v>
      </c>
      <c r="E124" s="176" t="s">
        <v>357</v>
      </c>
      <c r="F124" s="138">
        <v>79345615.269999996</v>
      </c>
    </row>
    <row r="125" spans="2:6" ht="13.65" customHeight="1" x14ac:dyDescent="0.3">
      <c r="B125" s="11"/>
      <c r="C125" s="165" t="s">
        <v>348</v>
      </c>
      <c r="D125" s="138">
        <v>7763105.2599999998</v>
      </c>
      <c r="F125" s="138">
        <v>7271678.5800000001</v>
      </c>
    </row>
    <row r="126" spans="2:6" ht="13.65" customHeight="1" x14ac:dyDescent="0.3">
      <c r="B126" s="11"/>
      <c r="C126" s="165" t="s">
        <v>237</v>
      </c>
      <c r="D126" s="177"/>
      <c r="E126" s="114"/>
      <c r="F126" s="177"/>
    </row>
    <row r="127" spans="2:6" ht="13.65" customHeight="1" x14ac:dyDescent="0.3">
      <c r="B127" s="11"/>
      <c r="C127" s="165" t="s">
        <v>238</v>
      </c>
      <c r="D127" s="138">
        <v>587097466.46000004</v>
      </c>
      <c r="E127" s="176">
        <v>0.1</v>
      </c>
      <c r="F127" s="138">
        <v>511405155.69</v>
      </c>
    </row>
    <row r="128" spans="2:6" ht="13.65" customHeight="1" x14ac:dyDescent="0.3">
      <c r="B128" s="11"/>
      <c r="C128" s="165" t="s">
        <v>239</v>
      </c>
      <c r="D128" s="138">
        <v>8858353.7300000004</v>
      </c>
      <c r="E128" s="176">
        <v>0.1</v>
      </c>
      <c r="F128" s="138">
        <v>7372672.8700000001</v>
      </c>
    </row>
    <row r="129" spans="2:8" ht="13.65" customHeight="1" x14ac:dyDescent="0.3">
      <c r="B129" s="11"/>
      <c r="C129" s="165" t="s">
        <v>240</v>
      </c>
      <c r="D129" s="177"/>
      <c r="E129" s="114"/>
      <c r="F129" s="177"/>
    </row>
    <row r="130" spans="2:8" ht="13.65" customHeight="1" x14ac:dyDescent="0.3">
      <c r="B130" s="11"/>
      <c r="C130" s="165" t="s">
        <v>241</v>
      </c>
      <c r="D130" s="138">
        <v>39220132.189999998</v>
      </c>
      <c r="E130" s="176">
        <v>0.25</v>
      </c>
      <c r="F130" s="138">
        <v>33904212.390000001</v>
      </c>
    </row>
    <row r="131" spans="2:8" ht="13.65" customHeight="1" x14ac:dyDescent="0.3">
      <c r="B131" s="11"/>
      <c r="C131" s="165" t="s">
        <v>242</v>
      </c>
      <c r="D131" s="138">
        <v>12996.99</v>
      </c>
      <c r="E131" s="176">
        <v>0.25</v>
      </c>
      <c r="F131" s="138">
        <v>15596.4</v>
      </c>
    </row>
    <row r="132" spans="2:8" ht="13.65" customHeight="1" x14ac:dyDescent="0.3">
      <c r="B132" s="11"/>
      <c r="C132" s="165" t="s">
        <v>243</v>
      </c>
      <c r="D132" s="138">
        <v>426399.13</v>
      </c>
      <c r="E132" s="176">
        <v>0.25</v>
      </c>
      <c r="F132" s="138">
        <v>300117.37</v>
      </c>
    </row>
    <row r="133" spans="2:8" ht="13.65" customHeight="1" x14ac:dyDescent="0.3">
      <c r="B133" s="11"/>
      <c r="C133" s="165" t="s">
        <v>244</v>
      </c>
      <c r="D133" s="177"/>
      <c r="E133" s="114"/>
      <c r="F133" s="177"/>
    </row>
    <row r="134" spans="2:8" ht="13.65" customHeight="1" x14ac:dyDescent="0.3">
      <c r="B134" s="11"/>
      <c r="C134" s="165" t="s">
        <v>245</v>
      </c>
      <c r="D134" s="138">
        <v>4466961.45</v>
      </c>
      <c r="E134" s="176">
        <v>0.1</v>
      </c>
      <c r="F134" s="138">
        <v>3331663.97</v>
      </c>
    </row>
    <row r="135" spans="2:8" ht="13.65" customHeight="1" x14ac:dyDescent="0.3">
      <c r="B135" s="11"/>
      <c r="C135" s="165" t="s">
        <v>246</v>
      </c>
      <c r="D135" s="138">
        <v>17952666.129999999</v>
      </c>
      <c r="E135" s="176">
        <v>0.1</v>
      </c>
      <c r="F135" s="138">
        <v>15664222.630000001</v>
      </c>
    </row>
    <row r="136" spans="2:8" ht="13.65" customHeight="1" x14ac:dyDescent="0.3">
      <c r="B136" s="11"/>
      <c r="C136" s="165" t="s">
        <v>247</v>
      </c>
      <c r="D136" s="138">
        <v>68179957.209999993</v>
      </c>
      <c r="E136" s="176">
        <v>0.1</v>
      </c>
      <c r="F136" s="138">
        <v>50372638.950000003</v>
      </c>
    </row>
    <row r="137" spans="2:8" ht="13.65" customHeight="1" x14ac:dyDescent="0.3">
      <c r="B137" s="11"/>
      <c r="C137" s="165" t="s">
        <v>248</v>
      </c>
      <c r="D137" s="138">
        <v>5166349.5999999996</v>
      </c>
      <c r="E137" s="176">
        <v>0.1</v>
      </c>
      <c r="F137" s="138">
        <v>3645696.29</v>
      </c>
    </row>
    <row r="138" spans="2:8" ht="13.65" customHeight="1" x14ac:dyDescent="0.3">
      <c r="B138" s="11"/>
      <c r="C138" s="165" t="s">
        <v>249</v>
      </c>
      <c r="D138" s="138">
        <v>18884146.640000001</v>
      </c>
      <c r="E138" s="176">
        <v>0.1</v>
      </c>
      <c r="F138" s="138">
        <v>15492657.460000001</v>
      </c>
    </row>
    <row r="139" spans="2:8" ht="13.65" customHeight="1" x14ac:dyDescent="0.3">
      <c r="B139" s="11"/>
      <c r="C139" s="165" t="s">
        <v>250</v>
      </c>
      <c r="D139" s="138">
        <v>3630313.06</v>
      </c>
      <c r="E139" s="176">
        <v>0.1</v>
      </c>
      <c r="F139" s="138">
        <v>3501842.16</v>
      </c>
    </row>
    <row r="140" spans="2:8" ht="13.65" customHeight="1" x14ac:dyDescent="0.3">
      <c r="B140" s="11"/>
      <c r="C140" s="165" t="s">
        <v>251</v>
      </c>
      <c r="D140" s="177"/>
      <c r="E140" s="114"/>
      <c r="F140" s="177"/>
    </row>
    <row r="141" spans="2:8" ht="13.65" customHeight="1" x14ac:dyDescent="0.3">
      <c r="B141" s="11"/>
      <c r="C141" s="165" t="s">
        <v>252</v>
      </c>
      <c r="D141" s="138">
        <v>578402.74</v>
      </c>
      <c r="E141" s="176">
        <v>0.1</v>
      </c>
      <c r="F141" s="138">
        <v>562598.09</v>
      </c>
    </row>
    <row r="142" spans="2:8" ht="13.65" customHeight="1" x14ac:dyDescent="0.3">
      <c r="B142" s="11"/>
      <c r="C142" s="165" t="s">
        <v>253</v>
      </c>
      <c r="D142" s="177"/>
      <c r="E142" s="114"/>
      <c r="F142" s="177"/>
    </row>
    <row r="143" spans="2:8" ht="13.65" customHeight="1" x14ac:dyDescent="0.3">
      <c r="B143" s="11"/>
      <c r="C143" s="165" t="s">
        <v>254</v>
      </c>
      <c r="D143" s="138">
        <v>1350681.5</v>
      </c>
      <c r="E143" s="176">
        <v>0</v>
      </c>
      <c r="F143" s="138"/>
    </row>
    <row r="144" spans="2:8" ht="13.65" customHeight="1" x14ac:dyDescent="0.3">
      <c r="B144" s="11"/>
      <c r="C144" s="167" t="s">
        <v>209</v>
      </c>
      <c r="D144" s="138">
        <f>SUM(D105:D143)</f>
        <v>3644102838.1600003</v>
      </c>
      <c r="E144" s="138"/>
      <c r="F144" s="138">
        <f>SUM(F105:F143)</f>
        <v>1989808531.2400002</v>
      </c>
      <c r="H144" s="103"/>
    </row>
    <row r="145" spans="2:8" ht="22.8" x14ac:dyDescent="0.3">
      <c r="B145" s="11" t="s">
        <v>37</v>
      </c>
      <c r="C145" s="333" t="s">
        <v>186</v>
      </c>
      <c r="D145" s="283"/>
      <c r="E145" s="283"/>
      <c r="F145" s="334"/>
    </row>
    <row r="146" spans="2:8" ht="11.85" x14ac:dyDescent="0.3">
      <c r="B146" s="10" t="s">
        <v>38</v>
      </c>
      <c r="C146" s="333"/>
      <c r="D146" s="283"/>
      <c r="E146" s="283"/>
      <c r="F146" s="334"/>
    </row>
    <row r="147" spans="2:8" ht="46.2" thickBot="1" x14ac:dyDescent="0.35">
      <c r="B147" s="11" t="s">
        <v>39</v>
      </c>
      <c r="C147" s="353"/>
      <c r="D147" s="286"/>
      <c r="E147" s="286"/>
      <c r="F147" s="354"/>
    </row>
    <row r="148" spans="2:8" ht="11.4" x14ac:dyDescent="0.3">
      <c r="B148" s="111"/>
      <c r="C148" s="147" t="s">
        <v>210</v>
      </c>
      <c r="D148" s="148" t="s">
        <v>219</v>
      </c>
      <c r="E148" s="148" t="s">
        <v>220</v>
      </c>
      <c r="F148" s="149" t="s">
        <v>255</v>
      </c>
    </row>
    <row r="149" spans="2:8" ht="11.85" x14ac:dyDescent="0.3">
      <c r="B149" s="111"/>
      <c r="C149" s="165" t="s">
        <v>256</v>
      </c>
      <c r="D149" s="138">
        <v>29857738.949999999</v>
      </c>
      <c r="E149" s="166"/>
      <c r="F149" s="182">
        <v>19774245.809999999</v>
      </c>
      <c r="H149" s="103"/>
    </row>
    <row r="150" spans="2:8" ht="11.4" x14ac:dyDescent="0.3">
      <c r="B150" s="111"/>
      <c r="C150" s="165" t="s">
        <v>257</v>
      </c>
      <c r="D150" s="138">
        <v>12141563.050000001</v>
      </c>
      <c r="E150" s="166"/>
      <c r="F150" s="182">
        <v>10158586.460000001</v>
      </c>
    </row>
    <row r="151" spans="2:8" ht="11.85" x14ac:dyDescent="0.3">
      <c r="B151" s="111"/>
      <c r="C151" s="168" t="s">
        <v>358</v>
      </c>
      <c r="D151" s="178">
        <v>525335</v>
      </c>
      <c r="E151" s="169"/>
      <c r="F151" s="181"/>
    </row>
    <row r="152" spans="2:8" ht="11.85" x14ac:dyDescent="0.3">
      <c r="B152" s="111"/>
      <c r="C152" s="179" t="s">
        <v>377</v>
      </c>
      <c r="D152" s="178">
        <v>85306.09</v>
      </c>
      <c r="E152" s="180"/>
      <c r="F152" s="181"/>
    </row>
    <row r="153" spans="2:8" ht="12.45" thickBot="1" x14ac:dyDescent="0.35">
      <c r="B153" s="111"/>
      <c r="C153" s="170" t="s">
        <v>209</v>
      </c>
      <c r="D153" s="178">
        <f>SUM(D149:D152)</f>
        <v>42609943.090000004</v>
      </c>
      <c r="E153" s="171"/>
      <c r="F153" s="172">
        <f>SUM(F149:F151)</f>
        <v>29932832.27</v>
      </c>
    </row>
    <row r="154" spans="2:8" ht="15" customHeight="1" x14ac:dyDescent="0.3">
      <c r="B154" s="24"/>
      <c r="C154" s="355"/>
      <c r="D154" s="317"/>
      <c r="E154" s="317"/>
      <c r="F154" s="356"/>
    </row>
    <row r="155" spans="2:8" ht="11.85" x14ac:dyDescent="0.3">
      <c r="B155" s="9" t="s">
        <v>40</v>
      </c>
      <c r="C155" s="282"/>
      <c r="D155" s="283"/>
      <c r="E155" s="283"/>
      <c r="F155" s="284"/>
    </row>
    <row r="156" spans="2:8" ht="22.8" x14ac:dyDescent="0.3">
      <c r="B156" s="7" t="s">
        <v>41</v>
      </c>
      <c r="C156" s="282"/>
      <c r="D156" s="283"/>
      <c r="E156" s="283"/>
      <c r="F156" s="284"/>
    </row>
    <row r="157" spans="2:8" ht="11.4" x14ac:dyDescent="0.3">
      <c r="B157" s="25" t="s">
        <v>42</v>
      </c>
      <c r="C157" s="349" t="s">
        <v>258</v>
      </c>
      <c r="D157" s="323"/>
      <c r="E157" s="323"/>
      <c r="F157" s="324"/>
    </row>
    <row r="158" spans="2:8" ht="24" customHeight="1" x14ac:dyDescent="0.3">
      <c r="B158" s="25"/>
      <c r="C158" s="350" t="s">
        <v>376</v>
      </c>
      <c r="D158" s="351"/>
      <c r="E158" s="351"/>
      <c r="F158" s="352"/>
    </row>
    <row r="159" spans="2:8" ht="24" customHeight="1" x14ac:dyDescent="0.3">
      <c r="B159" s="25"/>
      <c r="C159" s="350" t="s">
        <v>374</v>
      </c>
      <c r="D159" s="351"/>
      <c r="E159" s="351"/>
      <c r="F159" s="352"/>
    </row>
    <row r="160" spans="2:8" ht="24" customHeight="1" x14ac:dyDescent="0.3">
      <c r="B160" s="25"/>
      <c r="C160" s="350" t="s">
        <v>375</v>
      </c>
      <c r="D160" s="351"/>
      <c r="E160" s="351"/>
      <c r="F160" s="352"/>
    </row>
    <row r="161" spans="2:6" ht="11.4" x14ac:dyDescent="0.3">
      <c r="B161" s="25" t="s">
        <v>43</v>
      </c>
      <c r="C161" s="282" t="s">
        <v>186</v>
      </c>
      <c r="D161" s="283"/>
      <c r="E161" s="283"/>
      <c r="F161" s="284"/>
    </row>
    <row r="162" spans="2:6" ht="11.4" x14ac:dyDescent="0.3">
      <c r="B162" s="11" t="s">
        <v>44</v>
      </c>
      <c r="C162" s="282" t="s">
        <v>186</v>
      </c>
      <c r="D162" s="283"/>
      <c r="E162" s="283"/>
      <c r="F162" s="284"/>
    </row>
    <row r="163" spans="2:6" ht="12.45" thickBot="1" x14ac:dyDescent="0.35">
      <c r="B163" s="26" t="s">
        <v>45</v>
      </c>
      <c r="C163" s="282" t="s">
        <v>186</v>
      </c>
      <c r="D163" s="283"/>
      <c r="E163" s="283"/>
      <c r="F163" s="284"/>
    </row>
    <row r="164" spans="2:6" ht="11.85" x14ac:dyDescent="0.3">
      <c r="B164" s="24"/>
      <c r="C164" s="316"/>
      <c r="D164" s="317"/>
      <c r="E164" s="317"/>
      <c r="F164" s="318"/>
    </row>
    <row r="165" spans="2:6" ht="11.85" x14ac:dyDescent="0.3">
      <c r="B165" s="9" t="s">
        <v>46</v>
      </c>
      <c r="C165" s="282"/>
      <c r="D165" s="283"/>
      <c r="E165" s="283"/>
      <c r="F165" s="284"/>
    </row>
    <row r="166" spans="2:6" ht="11.4" x14ac:dyDescent="0.3">
      <c r="B166" s="16" t="s">
        <v>47</v>
      </c>
      <c r="C166" s="319"/>
      <c r="D166" s="320"/>
      <c r="E166" s="320"/>
      <c r="F166" s="321"/>
    </row>
    <row r="167" spans="2:6" ht="11.85" x14ac:dyDescent="0.3">
      <c r="B167" s="23" t="s">
        <v>48</v>
      </c>
      <c r="C167" s="282"/>
      <c r="D167" s="283"/>
      <c r="E167" s="283"/>
      <c r="F167" s="284"/>
    </row>
    <row r="168" spans="2:6" ht="11.4" x14ac:dyDescent="0.3">
      <c r="B168" s="25" t="s">
        <v>49</v>
      </c>
      <c r="C168" s="322" t="s">
        <v>395</v>
      </c>
      <c r="D168" s="323"/>
      <c r="E168" s="323"/>
      <c r="F168" s="324"/>
    </row>
    <row r="169" spans="2:6" ht="11.4" x14ac:dyDescent="0.3">
      <c r="B169" s="25"/>
      <c r="C169" s="347" t="s">
        <v>259</v>
      </c>
      <c r="D169" s="320"/>
      <c r="E169" s="320"/>
      <c r="F169" s="348"/>
    </row>
    <row r="170" spans="2:6" ht="23.7" x14ac:dyDescent="0.3">
      <c r="B170" s="11" t="s">
        <v>50</v>
      </c>
      <c r="C170" s="282" t="s">
        <v>186</v>
      </c>
      <c r="D170" s="283"/>
      <c r="E170" s="283"/>
      <c r="F170" s="284"/>
    </row>
    <row r="171" spans="2:6" ht="11.85" x14ac:dyDescent="0.25">
      <c r="B171" s="27" t="s">
        <v>51</v>
      </c>
      <c r="C171" s="282"/>
      <c r="D171" s="283"/>
      <c r="E171" s="283"/>
      <c r="F171" s="284"/>
    </row>
    <row r="172" spans="2:6" ht="11.85" x14ac:dyDescent="0.3">
      <c r="B172" s="25" t="s">
        <v>49</v>
      </c>
      <c r="C172" s="282" t="s">
        <v>186</v>
      </c>
      <c r="D172" s="283"/>
      <c r="E172" s="283"/>
      <c r="F172" s="284"/>
    </row>
    <row r="173" spans="2:6" ht="24.15" thickBot="1" x14ac:dyDescent="0.35">
      <c r="B173" s="26" t="s">
        <v>50</v>
      </c>
      <c r="C173" s="282" t="s">
        <v>186</v>
      </c>
      <c r="D173" s="283"/>
      <c r="E173" s="283"/>
      <c r="F173" s="284"/>
    </row>
    <row r="174" spans="2:6" ht="12.45" thickBot="1" x14ac:dyDescent="0.35">
      <c r="B174" s="28"/>
      <c r="C174" s="341"/>
      <c r="D174" s="342"/>
      <c r="E174" s="342"/>
      <c r="F174" s="343"/>
    </row>
    <row r="175" spans="2:6" ht="24.9" customHeight="1" thickBot="1" x14ac:dyDescent="0.35">
      <c r="B175" s="29" t="s">
        <v>52</v>
      </c>
      <c r="C175" s="344"/>
      <c r="D175" s="345"/>
      <c r="E175" s="345"/>
      <c r="F175" s="346"/>
    </row>
    <row r="176" spans="2:6" ht="24" x14ac:dyDescent="0.3">
      <c r="B176" s="4" t="s">
        <v>53</v>
      </c>
      <c r="C176" s="328"/>
      <c r="D176" s="329"/>
      <c r="E176" s="329"/>
      <c r="F176" s="330"/>
    </row>
    <row r="177" spans="2:10" ht="11.4" x14ac:dyDescent="0.3">
      <c r="B177" s="7" t="s">
        <v>15</v>
      </c>
      <c r="C177" s="282"/>
      <c r="D177" s="283"/>
      <c r="E177" s="283"/>
      <c r="F177" s="284"/>
    </row>
    <row r="178" spans="2:10" ht="11.85" x14ac:dyDescent="0.3">
      <c r="B178" s="7"/>
      <c r="C178" s="113" t="s">
        <v>210</v>
      </c>
      <c r="D178" s="109" t="s">
        <v>373</v>
      </c>
      <c r="E178" s="114"/>
      <c r="F178" s="74"/>
    </row>
    <row r="179" spans="2:10" ht="11.85" x14ac:dyDescent="0.3">
      <c r="B179" s="7"/>
      <c r="C179" s="116" t="s">
        <v>260</v>
      </c>
      <c r="D179" s="128"/>
      <c r="E179" s="114"/>
      <c r="F179" s="74"/>
      <c r="H179" s="103"/>
    </row>
    <row r="180" spans="2:10" ht="11.85" x14ac:dyDescent="0.3">
      <c r="B180" s="7"/>
      <c r="C180" s="123" t="s">
        <v>261</v>
      </c>
      <c r="D180" s="128">
        <v>893041</v>
      </c>
      <c r="E180" s="114"/>
      <c r="F180" s="74"/>
      <c r="G180" s="103"/>
      <c r="H180" s="103"/>
      <c r="I180" s="103"/>
      <c r="J180" s="103"/>
    </row>
    <row r="181" spans="2:10" ht="11.85" x14ac:dyDescent="0.3">
      <c r="B181" s="7"/>
      <c r="C181" s="116" t="s">
        <v>262</v>
      </c>
      <c r="D181" s="128"/>
      <c r="E181" s="114"/>
      <c r="F181" s="74"/>
      <c r="G181" s="103"/>
      <c r="H181" s="103"/>
      <c r="I181" s="139"/>
      <c r="J181" s="103"/>
    </row>
    <row r="182" spans="2:10" ht="11.85" x14ac:dyDescent="0.3">
      <c r="B182" s="7"/>
      <c r="C182" s="123" t="s">
        <v>263</v>
      </c>
      <c r="D182" s="128">
        <v>1014843</v>
      </c>
      <c r="E182" s="114"/>
      <c r="F182" s="74"/>
      <c r="G182" s="103"/>
      <c r="H182" s="103"/>
      <c r="I182" s="139"/>
    </row>
    <row r="183" spans="2:10" ht="11.85" x14ac:dyDescent="0.3">
      <c r="B183" s="7"/>
      <c r="C183" s="123" t="s">
        <v>264</v>
      </c>
      <c r="D183" s="128">
        <v>8817658</v>
      </c>
      <c r="E183" s="114"/>
      <c r="F183" s="74"/>
      <c r="H183" s="103"/>
      <c r="I183" s="139"/>
      <c r="J183" s="103"/>
    </row>
    <row r="184" spans="2:10" ht="11.85" x14ac:dyDescent="0.3">
      <c r="B184" s="7"/>
      <c r="C184" s="116" t="s">
        <v>265</v>
      </c>
      <c r="D184" s="128"/>
      <c r="E184" s="114"/>
      <c r="F184" s="74"/>
      <c r="H184" s="103"/>
      <c r="I184" s="139"/>
    </row>
    <row r="185" spans="2:10" ht="11.85" x14ac:dyDescent="0.3">
      <c r="B185" s="7"/>
      <c r="C185" s="123" t="s">
        <v>266</v>
      </c>
      <c r="D185" s="128">
        <v>4486404</v>
      </c>
      <c r="E185" s="114"/>
      <c r="F185" s="74"/>
      <c r="H185" s="103"/>
      <c r="I185" s="139"/>
    </row>
    <row r="186" spans="2:10" ht="11.85" x14ac:dyDescent="0.3">
      <c r="B186" s="7"/>
      <c r="C186" s="123" t="s">
        <v>267</v>
      </c>
      <c r="D186" s="128">
        <v>4343044</v>
      </c>
      <c r="E186" s="114"/>
      <c r="F186" s="74"/>
      <c r="H186" s="103"/>
    </row>
    <row r="187" spans="2:10" ht="11.4" x14ac:dyDescent="0.3">
      <c r="B187" s="7"/>
      <c r="C187" s="123" t="s">
        <v>268</v>
      </c>
      <c r="D187" s="128">
        <v>2799125</v>
      </c>
      <c r="E187" s="114"/>
      <c r="F187" s="74"/>
      <c r="H187" s="103"/>
    </row>
    <row r="188" spans="2:10" ht="11.85" x14ac:dyDescent="0.3">
      <c r="B188" s="7"/>
      <c r="C188" s="123" t="s">
        <v>269</v>
      </c>
      <c r="D188" s="128">
        <v>6348876</v>
      </c>
      <c r="E188" s="114"/>
      <c r="F188" s="74"/>
      <c r="H188" s="103"/>
    </row>
    <row r="189" spans="2:10" ht="11.85" x14ac:dyDescent="0.3">
      <c r="B189" s="7"/>
      <c r="C189" s="123" t="s">
        <v>270</v>
      </c>
      <c r="D189" s="128">
        <v>43144630</v>
      </c>
      <c r="E189" s="114"/>
      <c r="F189" s="74"/>
      <c r="H189" s="103"/>
    </row>
    <row r="190" spans="2:10" ht="11.85" x14ac:dyDescent="0.3">
      <c r="B190" s="7"/>
      <c r="C190" s="123" t="s">
        <v>271</v>
      </c>
      <c r="D190" s="128">
        <v>228534</v>
      </c>
      <c r="E190" s="114"/>
      <c r="F190" s="74"/>
      <c r="H190" s="103"/>
    </row>
    <row r="191" spans="2:10" ht="11.85" x14ac:dyDescent="0.3">
      <c r="B191" s="7"/>
      <c r="C191" s="123" t="s">
        <v>272</v>
      </c>
      <c r="D191" s="128">
        <v>300027</v>
      </c>
      <c r="E191" s="114"/>
      <c r="F191" s="74"/>
      <c r="H191" s="103"/>
    </row>
    <row r="192" spans="2:10" ht="11.85" x14ac:dyDescent="0.3">
      <c r="B192" s="7"/>
      <c r="C192" s="123" t="s">
        <v>273</v>
      </c>
      <c r="D192" s="128">
        <v>2153548</v>
      </c>
      <c r="E192" s="114"/>
      <c r="F192" s="74"/>
      <c r="H192" s="103"/>
    </row>
    <row r="193" spans="2:10" ht="11.85" x14ac:dyDescent="0.3">
      <c r="B193" s="7"/>
      <c r="C193" s="123" t="s">
        <v>274</v>
      </c>
      <c r="D193" s="128">
        <v>72889</v>
      </c>
      <c r="E193" s="114"/>
      <c r="F193" s="74"/>
      <c r="H193" s="103"/>
    </row>
    <row r="194" spans="2:10" ht="11.85" x14ac:dyDescent="0.3">
      <c r="B194" s="7"/>
      <c r="C194" s="123" t="s">
        <v>275</v>
      </c>
      <c r="D194" s="128">
        <v>3804</v>
      </c>
      <c r="E194" s="114"/>
      <c r="F194" s="74"/>
      <c r="H194" s="103"/>
    </row>
    <row r="195" spans="2:10" ht="11.85" x14ac:dyDescent="0.3">
      <c r="B195" s="7"/>
      <c r="C195" s="123" t="s">
        <v>276</v>
      </c>
      <c r="D195" s="128">
        <v>3833</v>
      </c>
      <c r="E195" s="114"/>
      <c r="F195" s="74"/>
      <c r="H195" s="103"/>
    </row>
    <row r="196" spans="2:10" ht="11.85" x14ac:dyDescent="0.3">
      <c r="B196" s="7"/>
      <c r="C196" s="123" t="s">
        <v>343</v>
      </c>
      <c r="D196" s="128">
        <v>5457</v>
      </c>
      <c r="E196" s="114"/>
      <c r="F196" s="74"/>
      <c r="H196" s="103"/>
    </row>
    <row r="197" spans="2:10" ht="11.4" x14ac:dyDescent="0.3">
      <c r="B197" s="7"/>
      <c r="C197" s="123" t="s">
        <v>277</v>
      </c>
      <c r="D197" s="128">
        <v>9435</v>
      </c>
      <c r="E197" s="114"/>
      <c r="F197" s="74"/>
      <c r="H197" s="103"/>
      <c r="J197" s="103"/>
    </row>
    <row r="198" spans="2:10" ht="11.85" x14ac:dyDescent="0.3">
      <c r="B198" s="7"/>
      <c r="C198" s="123" t="s">
        <v>354</v>
      </c>
      <c r="D198" s="128">
        <v>469</v>
      </c>
      <c r="E198" s="114"/>
      <c r="F198" s="74"/>
      <c r="H198" s="103"/>
      <c r="J198" s="103"/>
    </row>
    <row r="199" spans="2:10" ht="11.85" x14ac:dyDescent="0.3">
      <c r="B199" s="7"/>
      <c r="C199" s="123" t="s">
        <v>360</v>
      </c>
      <c r="D199" s="128">
        <v>44</v>
      </c>
      <c r="E199" s="114"/>
      <c r="F199" s="74"/>
      <c r="H199" s="103"/>
    </row>
    <row r="200" spans="2:10" ht="11.85" x14ac:dyDescent="0.3">
      <c r="B200" s="7"/>
      <c r="C200" s="123" t="s">
        <v>355</v>
      </c>
      <c r="D200" s="128">
        <v>9750</v>
      </c>
      <c r="E200" s="114"/>
      <c r="F200" s="74"/>
      <c r="H200" s="103"/>
    </row>
    <row r="201" spans="2:10" ht="11.85" x14ac:dyDescent="0.3">
      <c r="B201" s="7"/>
      <c r="C201" s="123" t="s">
        <v>355</v>
      </c>
      <c r="D201" s="128">
        <v>35983</v>
      </c>
      <c r="E201" s="114"/>
      <c r="F201" s="74"/>
      <c r="H201" s="103"/>
      <c r="J201" s="103"/>
    </row>
    <row r="202" spans="2:10" ht="11.85" x14ac:dyDescent="0.3">
      <c r="B202" s="7"/>
      <c r="C202" s="123" t="s">
        <v>378</v>
      </c>
      <c r="D202" s="128">
        <v>4983.22</v>
      </c>
      <c r="E202" s="114"/>
      <c r="F202" s="74"/>
      <c r="H202" s="103"/>
    </row>
    <row r="203" spans="2:10" ht="11.85" x14ac:dyDescent="0.3">
      <c r="B203" s="7"/>
      <c r="C203" s="123" t="s">
        <v>379</v>
      </c>
      <c r="D203" s="128">
        <v>0</v>
      </c>
      <c r="E203" s="114"/>
      <c r="F203" s="74"/>
      <c r="H203" s="103"/>
    </row>
    <row r="204" spans="2:10" ht="11.85" x14ac:dyDescent="0.3">
      <c r="B204" s="7"/>
      <c r="C204" s="123" t="s">
        <v>380</v>
      </c>
      <c r="D204" s="128">
        <v>0</v>
      </c>
      <c r="E204" s="114"/>
      <c r="F204" s="74"/>
      <c r="H204" s="103"/>
    </row>
    <row r="205" spans="2:10" ht="11.85" x14ac:dyDescent="0.3">
      <c r="B205" s="7"/>
      <c r="C205" s="123" t="s">
        <v>381</v>
      </c>
      <c r="D205" s="128">
        <v>0</v>
      </c>
      <c r="E205" s="114"/>
      <c r="F205" s="74"/>
      <c r="H205" s="103"/>
    </row>
    <row r="206" spans="2:10" ht="11.85" x14ac:dyDescent="0.3">
      <c r="B206" s="7"/>
      <c r="C206" s="116" t="s">
        <v>278</v>
      </c>
      <c r="D206" s="128"/>
      <c r="E206" s="114"/>
      <c r="F206" s="74"/>
      <c r="H206" s="103"/>
    </row>
    <row r="207" spans="2:10" ht="11.85" x14ac:dyDescent="0.3">
      <c r="B207" s="7"/>
      <c r="C207" s="123" t="s">
        <v>279</v>
      </c>
      <c r="D207" s="128">
        <v>679524</v>
      </c>
      <c r="E207" s="114"/>
      <c r="F207" s="74"/>
      <c r="H207" s="103"/>
    </row>
    <row r="208" spans="2:10" ht="11.85" x14ac:dyDescent="0.3">
      <c r="B208" s="7"/>
      <c r="C208" s="116" t="s">
        <v>280</v>
      </c>
      <c r="D208" s="128"/>
      <c r="E208" s="114"/>
      <c r="F208" s="74"/>
      <c r="H208" s="103"/>
    </row>
    <row r="209" spans="2:9" ht="11.85" x14ac:dyDescent="0.3">
      <c r="B209" s="7"/>
      <c r="C209" s="123" t="s">
        <v>280</v>
      </c>
      <c r="D209" s="128">
        <v>231814478</v>
      </c>
      <c r="E209" s="114"/>
      <c r="F209" s="74"/>
      <c r="H209" s="103"/>
    </row>
    <row r="210" spans="2:9" ht="11.85" x14ac:dyDescent="0.3">
      <c r="B210" s="7"/>
      <c r="C210" s="116" t="s">
        <v>281</v>
      </c>
      <c r="D210" s="128"/>
      <c r="E210" s="114"/>
      <c r="F210" s="74"/>
      <c r="G210" s="103"/>
      <c r="H210" s="103"/>
    </row>
    <row r="211" spans="2:9" ht="11.85" x14ac:dyDescent="0.3">
      <c r="B211" s="7"/>
      <c r="C211" s="123" t="s">
        <v>282</v>
      </c>
      <c r="D211" s="128">
        <v>148090</v>
      </c>
      <c r="E211" s="114"/>
      <c r="F211" s="74"/>
      <c r="G211" s="103"/>
      <c r="H211" s="103"/>
    </row>
    <row r="212" spans="2:9" ht="11.85" x14ac:dyDescent="0.3">
      <c r="B212" s="7"/>
      <c r="C212" s="123" t="s">
        <v>283</v>
      </c>
      <c r="D212" s="128">
        <v>77571</v>
      </c>
      <c r="E212" s="114"/>
      <c r="F212" s="74"/>
      <c r="H212" s="103"/>
    </row>
    <row r="213" spans="2:9" ht="11.85" x14ac:dyDescent="0.3">
      <c r="B213" s="7"/>
      <c r="C213" s="123" t="s">
        <v>284</v>
      </c>
      <c r="D213" s="128">
        <v>2745</v>
      </c>
      <c r="E213" s="114"/>
      <c r="F213" s="74"/>
      <c r="G213" s="122"/>
      <c r="H213" s="103"/>
      <c r="I213" s="103"/>
    </row>
    <row r="214" spans="2:9" ht="11.85" x14ac:dyDescent="0.3">
      <c r="B214" s="7"/>
      <c r="C214" s="129" t="s">
        <v>209</v>
      </c>
      <c r="D214" s="128">
        <f>SUM(D179:D213)</f>
        <v>307398785.22000003</v>
      </c>
      <c r="E214" s="114"/>
      <c r="F214" s="74"/>
      <c r="G214" s="103"/>
      <c r="H214" s="103"/>
    </row>
    <row r="215" spans="2:9" ht="11.4" x14ac:dyDescent="0.3">
      <c r="B215" s="7" t="s">
        <v>16</v>
      </c>
      <c r="C215" s="282"/>
      <c r="D215" s="283"/>
      <c r="E215" s="283"/>
      <c r="F215" s="284"/>
      <c r="G215" s="122"/>
    </row>
    <row r="216" spans="2:9" ht="12" customHeight="1" x14ac:dyDescent="0.3">
      <c r="B216" s="7" t="s">
        <v>17</v>
      </c>
      <c r="C216" s="282"/>
      <c r="D216" s="283"/>
      <c r="E216" s="283"/>
      <c r="F216" s="284"/>
      <c r="G216" s="103"/>
      <c r="H216" s="103"/>
      <c r="I216" s="103"/>
    </row>
    <row r="217" spans="2:9" ht="11.4" x14ac:dyDescent="0.3">
      <c r="B217" s="7" t="s">
        <v>18</v>
      </c>
      <c r="C217" s="282"/>
      <c r="D217" s="283"/>
      <c r="E217" s="283"/>
      <c r="F217" s="284"/>
      <c r="G217" s="103"/>
      <c r="H217" s="103"/>
      <c r="I217" s="122"/>
    </row>
    <row r="218" spans="2:9" ht="11.85" x14ac:dyDescent="0.3">
      <c r="B218" s="8"/>
      <c r="C218" s="113" t="s">
        <v>210</v>
      </c>
      <c r="D218" s="109" t="s">
        <v>373</v>
      </c>
      <c r="E218" s="114"/>
      <c r="F218" s="75"/>
      <c r="G218" s="122"/>
      <c r="H218" s="103"/>
    </row>
    <row r="219" spans="2:9" ht="11.85" x14ac:dyDescent="0.3">
      <c r="B219" s="8"/>
      <c r="C219" s="116" t="s">
        <v>260</v>
      </c>
      <c r="D219" s="128"/>
      <c r="E219" s="114"/>
      <c r="F219" s="75"/>
      <c r="I219" s="164"/>
    </row>
    <row r="220" spans="2:9" ht="11.85" x14ac:dyDescent="0.3">
      <c r="B220" s="8"/>
      <c r="C220" s="123" t="s">
        <v>261</v>
      </c>
      <c r="D220" s="128">
        <v>3830559</v>
      </c>
      <c r="E220" s="114"/>
      <c r="F220" s="75"/>
      <c r="H220" s="103"/>
    </row>
    <row r="221" spans="2:9" ht="11.85" x14ac:dyDescent="0.3">
      <c r="B221" s="8"/>
      <c r="C221" s="116" t="s">
        <v>262</v>
      </c>
      <c r="D221" s="128"/>
      <c r="E221" s="114"/>
      <c r="F221" s="75"/>
    </row>
    <row r="222" spans="2:9" ht="13.95" x14ac:dyDescent="0.3">
      <c r="B222" s="8"/>
      <c r="C222" s="123" t="s">
        <v>263</v>
      </c>
      <c r="D222" s="128">
        <v>458892</v>
      </c>
      <c r="E222" s="114"/>
      <c r="F222" s="75"/>
      <c r="G222" s="121"/>
    </row>
    <row r="223" spans="2:9" ht="11.85" x14ac:dyDescent="0.3">
      <c r="B223" s="8"/>
      <c r="C223" s="123" t="s">
        <v>264</v>
      </c>
      <c r="D223" s="128">
        <v>1639590</v>
      </c>
      <c r="E223" s="114"/>
      <c r="F223" s="75"/>
    </row>
    <row r="224" spans="2:9" ht="11.85" x14ac:dyDescent="0.3">
      <c r="B224" s="8"/>
      <c r="C224" s="129" t="s">
        <v>209</v>
      </c>
      <c r="D224" s="128">
        <f>SUM(D220:D223)</f>
        <v>5929041</v>
      </c>
      <c r="E224" s="114"/>
      <c r="F224" s="75"/>
    </row>
    <row r="225" spans="2:6" ht="12.45" thickBot="1" x14ac:dyDescent="0.35">
      <c r="B225" s="8" t="s">
        <v>54</v>
      </c>
      <c r="C225" s="285"/>
      <c r="D225" s="286"/>
      <c r="E225" s="286"/>
      <c r="F225" s="287"/>
    </row>
    <row r="226" spans="2:6" ht="11.85" x14ac:dyDescent="0.3">
      <c r="B226" s="30"/>
      <c r="C226" s="316"/>
      <c r="D226" s="317"/>
      <c r="E226" s="317"/>
      <c r="F226" s="318"/>
    </row>
    <row r="227" spans="2:6" ht="24" x14ac:dyDescent="0.3">
      <c r="B227" s="9" t="s">
        <v>55</v>
      </c>
      <c r="C227" s="282"/>
      <c r="D227" s="283"/>
      <c r="E227" s="283"/>
      <c r="F227" s="284"/>
    </row>
    <row r="228" spans="2:6" ht="11.85" x14ac:dyDescent="0.3">
      <c r="B228" s="31" t="s">
        <v>56</v>
      </c>
      <c r="C228" s="282"/>
      <c r="D228" s="283"/>
      <c r="E228" s="283"/>
      <c r="F228" s="284"/>
    </row>
    <row r="229" spans="2:6" ht="34.200000000000003" x14ac:dyDescent="0.3">
      <c r="B229" s="11" t="s">
        <v>57</v>
      </c>
      <c r="C229" s="282"/>
      <c r="D229" s="283"/>
      <c r="E229" s="283"/>
      <c r="F229" s="284"/>
    </row>
    <row r="230" spans="2:6" ht="11.85" x14ac:dyDescent="0.3">
      <c r="B230" s="11"/>
      <c r="C230" s="113" t="s">
        <v>210</v>
      </c>
      <c r="D230" s="109" t="s">
        <v>373</v>
      </c>
      <c r="E230" s="114"/>
      <c r="F230" s="74"/>
    </row>
    <row r="231" spans="2:6" ht="11.85" x14ac:dyDescent="0.3">
      <c r="B231" s="11"/>
      <c r="C231" s="123" t="s">
        <v>285</v>
      </c>
      <c r="D231" s="128">
        <v>5694</v>
      </c>
      <c r="E231" s="114"/>
      <c r="F231" s="74"/>
    </row>
    <row r="232" spans="2:6" ht="11.85" x14ac:dyDescent="0.3">
      <c r="B232" s="11"/>
      <c r="C232" s="123" t="s">
        <v>286</v>
      </c>
      <c r="D232" s="128">
        <v>5390</v>
      </c>
      <c r="E232" s="114"/>
      <c r="F232" s="74"/>
    </row>
    <row r="233" spans="2:6" ht="11.85" x14ac:dyDescent="0.3">
      <c r="B233" s="11"/>
      <c r="C233" s="123" t="s">
        <v>287</v>
      </c>
      <c r="D233" s="128">
        <v>123434</v>
      </c>
      <c r="E233" s="114"/>
      <c r="F233" s="74"/>
    </row>
    <row r="234" spans="2:6" ht="11.85" x14ac:dyDescent="0.3">
      <c r="B234" s="31" t="s">
        <v>58</v>
      </c>
      <c r="C234" s="282"/>
      <c r="D234" s="283"/>
      <c r="E234" s="283"/>
      <c r="F234" s="284"/>
    </row>
    <row r="235" spans="2:6" ht="34.799999999999997" thickBot="1" x14ac:dyDescent="0.35">
      <c r="B235" s="26" t="s">
        <v>57</v>
      </c>
      <c r="C235" s="310" t="s">
        <v>186</v>
      </c>
      <c r="D235" s="311"/>
      <c r="E235" s="311"/>
      <c r="F235" s="312"/>
    </row>
    <row r="236" spans="2:6" ht="11.85" x14ac:dyDescent="0.3">
      <c r="B236" s="24"/>
      <c r="C236" s="316"/>
      <c r="D236" s="317"/>
      <c r="E236" s="317"/>
      <c r="F236" s="318"/>
    </row>
    <row r="237" spans="2:6" ht="11.85" x14ac:dyDescent="0.3">
      <c r="B237" s="9" t="s">
        <v>59</v>
      </c>
      <c r="C237" s="282"/>
      <c r="D237" s="283"/>
      <c r="E237" s="283"/>
      <c r="F237" s="284"/>
    </row>
    <row r="238" spans="2:6" ht="11.85" x14ac:dyDescent="0.3">
      <c r="B238" s="31" t="s">
        <v>60</v>
      </c>
      <c r="C238" s="282"/>
      <c r="D238" s="283"/>
      <c r="E238" s="283"/>
      <c r="F238" s="284"/>
    </row>
    <row r="239" spans="2:6" ht="34.200000000000003" x14ac:dyDescent="0.3">
      <c r="B239" s="11" t="s">
        <v>61</v>
      </c>
      <c r="C239" s="282"/>
      <c r="D239" s="283"/>
      <c r="E239" s="283"/>
      <c r="F239" s="284"/>
    </row>
    <row r="240" spans="2:6" ht="11.85" x14ac:dyDescent="0.3">
      <c r="B240" s="11"/>
      <c r="C240" s="113" t="s">
        <v>210</v>
      </c>
      <c r="D240" s="109" t="s">
        <v>373</v>
      </c>
      <c r="E240" s="114"/>
      <c r="F240" s="74"/>
    </row>
    <row r="241" spans="2:6" ht="11.85" x14ac:dyDescent="0.3">
      <c r="B241" s="11"/>
      <c r="C241" s="116" t="s">
        <v>288</v>
      </c>
      <c r="D241" s="106"/>
      <c r="E241" s="114"/>
      <c r="F241" s="74"/>
    </row>
    <row r="242" spans="2:6" ht="11.85" x14ac:dyDescent="0.3">
      <c r="B242" s="11"/>
      <c r="C242" s="123" t="s">
        <v>289</v>
      </c>
      <c r="D242" s="128">
        <v>2198798</v>
      </c>
      <c r="E242" s="114"/>
      <c r="F242" s="74"/>
    </row>
    <row r="243" spans="2:6" ht="11.85" x14ac:dyDescent="0.3">
      <c r="B243" s="31" t="s">
        <v>62</v>
      </c>
      <c r="C243" s="282"/>
      <c r="D243" s="283"/>
      <c r="E243" s="283"/>
      <c r="F243" s="284"/>
    </row>
    <row r="244" spans="2:6" ht="34.799999999999997" thickBot="1" x14ac:dyDescent="0.35">
      <c r="B244" s="26" t="s">
        <v>61</v>
      </c>
      <c r="C244" s="310"/>
      <c r="D244" s="311"/>
      <c r="E244" s="311"/>
      <c r="F244" s="312"/>
    </row>
    <row r="245" spans="2:6" ht="11.85" x14ac:dyDescent="0.3">
      <c r="B245" s="11"/>
      <c r="C245" s="113" t="s">
        <v>210</v>
      </c>
      <c r="D245" s="109" t="s">
        <v>373</v>
      </c>
      <c r="E245" s="114"/>
      <c r="F245" s="74"/>
    </row>
    <row r="246" spans="2:6" ht="11.85" x14ac:dyDescent="0.3">
      <c r="B246" s="11"/>
      <c r="C246" s="116" t="s">
        <v>290</v>
      </c>
      <c r="D246" s="106"/>
      <c r="E246" s="114"/>
      <c r="F246" s="74"/>
    </row>
    <row r="247" spans="2:6" ht="11.85" x14ac:dyDescent="0.3">
      <c r="B247" s="11"/>
      <c r="C247" s="123" t="s">
        <v>291</v>
      </c>
      <c r="D247" s="128">
        <v>1971423</v>
      </c>
      <c r="E247" s="114"/>
      <c r="F247" s="74"/>
    </row>
    <row r="248" spans="2:6" ht="12.45" thickBot="1" x14ac:dyDescent="0.35">
      <c r="B248" s="11"/>
      <c r="C248" s="123"/>
      <c r="D248" s="106"/>
      <c r="E248" s="114"/>
      <c r="F248" s="74"/>
    </row>
    <row r="249" spans="2:6" ht="30" customHeight="1" thickBot="1" x14ac:dyDescent="0.35">
      <c r="B249" s="219" t="s">
        <v>63</v>
      </c>
      <c r="C249" s="220"/>
      <c r="D249" s="220"/>
      <c r="E249" s="220"/>
      <c r="F249" s="221"/>
    </row>
    <row r="250" spans="2:6" ht="11.85" x14ac:dyDescent="0.3">
      <c r="B250" s="33"/>
      <c r="C250" s="293"/>
      <c r="D250" s="294"/>
      <c r="E250" s="294"/>
      <c r="F250" s="295"/>
    </row>
    <row r="251" spans="2:6" x14ac:dyDescent="0.3">
      <c r="B251" s="9" t="s">
        <v>64</v>
      </c>
      <c r="C251" s="282"/>
      <c r="D251" s="283"/>
      <c r="E251" s="283"/>
      <c r="F251" s="284"/>
    </row>
    <row r="252" spans="2:6" ht="11.85" x14ac:dyDescent="0.3">
      <c r="B252" s="31" t="s">
        <v>65</v>
      </c>
      <c r="C252" s="282"/>
      <c r="D252" s="283"/>
      <c r="E252" s="283"/>
      <c r="F252" s="284"/>
    </row>
    <row r="253" spans="2:6" ht="11.85" x14ac:dyDescent="0.3">
      <c r="B253" s="34" t="s">
        <v>66</v>
      </c>
      <c r="C253" s="282" t="s">
        <v>186</v>
      </c>
      <c r="D253" s="283"/>
      <c r="E253" s="283"/>
      <c r="F253" s="284"/>
    </row>
    <row r="254" spans="2:6" ht="11.4" x14ac:dyDescent="0.3">
      <c r="B254" s="34" t="s">
        <v>67</v>
      </c>
      <c r="C254" s="282" t="s">
        <v>186</v>
      </c>
      <c r="D254" s="283"/>
      <c r="E254" s="283"/>
      <c r="F254" s="284"/>
    </row>
    <row r="255" spans="2:6" ht="11.85" x14ac:dyDescent="0.3">
      <c r="B255" s="31" t="s">
        <v>68</v>
      </c>
      <c r="C255" s="282"/>
      <c r="D255" s="283"/>
      <c r="E255" s="283"/>
      <c r="F255" s="284"/>
    </row>
    <row r="256" spans="2:6" ht="11.85" x14ac:dyDescent="0.3">
      <c r="B256" s="34" t="s">
        <v>66</v>
      </c>
      <c r="C256" s="282" t="s">
        <v>186</v>
      </c>
      <c r="D256" s="283"/>
      <c r="E256" s="283"/>
      <c r="F256" s="284"/>
    </row>
    <row r="257" spans="2:6" ht="11.4" x14ac:dyDescent="0.3">
      <c r="B257" s="34" t="s">
        <v>67</v>
      </c>
      <c r="C257" s="282" t="s">
        <v>186</v>
      </c>
      <c r="D257" s="283"/>
      <c r="E257" s="283"/>
      <c r="F257" s="284"/>
    </row>
    <row r="258" spans="2:6" ht="11.85" x14ac:dyDescent="0.3">
      <c r="B258" s="31" t="s">
        <v>69</v>
      </c>
      <c r="C258" s="282"/>
      <c r="D258" s="283"/>
      <c r="E258" s="283"/>
      <c r="F258" s="284"/>
    </row>
    <row r="259" spans="2:6" ht="11.85" x14ac:dyDescent="0.3">
      <c r="B259" s="34" t="s">
        <v>66</v>
      </c>
      <c r="C259" s="282" t="s">
        <v>186</v>
      </c>
      <c r="D259" s="283"/>
      <c r="E259" s="283"/>
      <c r="F259" s="284"/>
    </row>
    <row r="260" spans="2:6" ht="11.4" x14ac:dyDescent="0.3">
      <c r="B260" s="34" t="s">
        <v>67</v>
      </c>
      <c r="C260" s="282" t="s">
        <v>186</v>
      </c>
      <c r="D260" s="283"/>
      <c r="E260" s="283"/>
      <c r="F260" s="284"/>
    </row>
    <row r="261" spans="2:6" ht="11.85" x14ac:dyDescent="0.3">
      <c r="B261" s="31" t="s">
        <v>70</v>
      </c>
      <c r="C261" s="282"/>
      <c r="D261" s="283"/>
      <c r="E261" s="283"/>
      <c r="F261" s="284"/>
    </row>
    <row r="262" spans="2:6" ht="11.85" x14ac:dyDescent="0.3">
      <c r="B262" s="34" t="s">
        <v>66</v>
      </c>
      <c r="C262" s="282" t="s">
        <v>186</v>
      </c>
      <c r="D262" s="283"/>
      <c r="E262" s="283"/>
      <c r="F262" s="284"/>
    </row>
    <row r="263" spans="2:6" ht="11.4" x14ac:dyDescent="0.3">
      <c r="B263" s="34" t="s">
        <v>67</v>
      </c>
      <c r="C263" s="282" t="s">
        <v>186</v>
      </c>
      <c r="D263" s="283"/>
      <c r="E263" s="283"/>
      <c r="F263" s="284"/>
    </row>
    <row r="264" spans="2:6" ht="11.85" x14ac:dyDescent="0.3">
      <c r="B264" s="31" t="s">
        <v>71</v>
      </c>
      <c r="C264" s="282"/>
      <c r="D264" s="283"/>
      <c r="E264" s="283"/>
      <c r="F264" s="284"/>
    </row>
    <row r="265" spans="2:6" ht="11.85" x14ac:dyDescent="0.3">
      <c r="B265" s="34" t="s">
        <v>66</v>
      </c>
      <c r="C265" s="282" t="s">
        <v>186</v>
      </c>
      <c r="D265" s="283"/>
      <c r="E265" s="283"/>
      <c r="F265" s="284"/>
    </row>
    <row r="266" spans="2:6" ht="11.4" x14ac:dyDescent="0.3">
      <c r="B266" s="34" t="s">
        <v>67</v>
      </c>
      <c r="C266" s="282" t="s">
        <v>186</v>
      </c>
      <c r="D266" s="283"/>
      <c r="E266" s="283"/>
      <c r="F266" s="284"/>
    </row>
    <row r="267" spans="2:6" ht="11.85" x14ac:dyDescent="0.3">
      <c r="B267" s="31" t="s">
        <v>72</v>
      </c>
      <c r="C267" s="282"/>
      <c r="D267" s="283"/>
      <c r="E267" s="283"/>
      <c r="F267" s="284"/>
    </row>
    <row r="268" spans="2:6" ht="11.85" x14ac:dyDescent="0.3">
      <c r="B268" s="34" t="s">
        <v>66</v>
      </c>
      <c r="C268" s="282" t="s">
        <v>186</v>
      </c>
      <c r="D268" s="283"/>
      <c r="E268" s="283"/>
      <c r="F268" s="284"/>
    </row>
    <row r="269" spans="2:6" ht="11.4" x14ac:dyDescent="0.3">
      <c r="B269" s="34" t="s">
        <v>67</v>
      </c>
      <c r="C269" s="282" t="s">
        <v>186</v>
      </c>
      <c r="D269" s="283"/>
      <c r="E269" s="283"/>
      <c r="F269" s="284"/>
    </row>
    <row r="270" spans="2:6" ht="24" x14ac:dyDescent="0.3">
      <c r="B270" s="5" t="s">
        <v>73</v>
      </c>
      <c r="C270" s="282"/>
      <c r="D270" s="283"/>
      <c r="E270" s="283"/>
      <c r="F270" s="284"/>
    </row>
    <row r="271" spans="2:6" ht="11.85" x14ac:dyDescent="0.3">
      <c r="B271" s="34" t="s">
        <v>66</v>
      </c>
      <c r="C271" s="282"/>
      <c r="D271" s="283"/>
      <c r="E271" s="283"/>
      <c r="F271" s="284"/>
    </row>
    <row r="272" spans="2:6" ht="11.85" x14ac:dyDescent="0.3">
      <c r="B272" s="35"/>
      <c r="C272" s="113" t="s">
        <v>210</v>
      </c>
      <c r="D272" s="109" t="s">
        <v>373</v>
      </c>
      <c r="E272" s="114"/>
      <c r="F272" s="75"/>
    </row>
    <row r="273" spans="2:6" ht="11.85" x14ac:dyDescent="0.3">
      <c r="B273" s="35"/>
      <c r="C273" s="130" t="s">
        <v>292</v>
      </c>
      <c r="D273" s="183">
        <v>416172065</v>
      </c>
      <c r="E273" s="114"/>
      <c r="F273" s="75"/>
    </row>
    <row r="274" spans="2:6" thickBot="1" x14ac:dyDescent="0.35">
      <c r="B274" s="35" t="s">
        <v>67</v>
      </c>
      <c r="C274" s="335" t="s">
        <v>293</v>
      </c>
      <c r="D274" s="336"/>
      <c r="E274" s="336"/>
      <c r="F274" s="337"/>
    </row>
    <row r="275" spans="2:6" ht="11.85" x14ac:dyDescent="0.3">
      <c r="B275" s="36"/>
      <c r="C275" s="316"/>
      <c r="D275" s="317"/>
      <c r="E275" s="317"/>
      <c r="F275" s="318"/>
    </row>
    <row r="276" spans="2:6" ht="48" x14ac:dyDescent="0.3">
      <c r="B276" s="9" t="s">
        <v>74</v>
      </c>
      <c r="C276" s="338"/>
      <c r="D276" s="339"/>
      <c r="E276" s="339"/>
      <c r="F276" s="340"/>
    </row>
    <row r="277" spans="2:6" ht="11.85" x14ac:dyDescent="0.3">
      <c r="B277" s="31" t="s">
        <v>75</v>
      </c>
      <c r="C277" s="282"/>
      <c r="D277" s="283"/>
      <c r="E277" s="283"/>
      <c r="F277" s="284"/>
    </row>
    <row r="278" spans="2:6" ht="12" customHeight="1" x14ac:dyDescent="0.3">
      <c r="B278" s="34" t="s">
        <v>66</v>
      </c>
      <c r="C278" s="282" t="s">
        <v>186</v>
      </c>
      <c r="D278" s="283"/>
      <c r="E278" s="283"/>
      <c r="F278" s="284"/>
    </row>
    <row r="279" spans="2:6" ht="12" customHeight="1" x14ac:dyDescent="0.3">
      <c r="B279" s="34" t="s">
        <v>67</v>
      </c>
      <c r="C279" s="282" t="s">
        <v>186</v>
      </c>
      <c r="D279" s="283"/>
      <c r="E279" s="283"/>
      <c r="F279" s="284"/>
    </row>
    <row r="280" spans="2:6" ht="11.85" x14ac:dyDescent="0.3">
      <c r="B280" s="31" t="s">
        <v>76</v>
      </c>
      <c r="C280" s="282"/>
      <c r="D280" s="283"/>
      <c r="E280" s="283"/>
      <c r="F280" s="284"/>
    </row>
    <row r="281" spans="2:6" ht="11.85" x14ac:dyDescent="0.3">
      <c r="B281" s="34" t="s">
        <v>66</v>
      </c>
      <c r="C281" s="113" t="s">
        <v>210</v>
      </c>
      <c r="D281" s="109" t="s">
        <v>373</v>
      </c>
      <c r="E281" s="157"/>
      <c r="F281" s="158"/>
    </row>
    <row r="282" spans="2:6" ht="11.85" x14ac:dyDescent="0.3">
      <c r="B282" s="34"/>
      <c r="C282" s="123" t="s">
        <v>351</v>
      </c>
      <c r="D282" s="183">
        <v>24652763</v>
      </c>
      <c r="E282" s="157"/>
      <c r="F282" s="158"/>
    </row>
    <row r="283" spans="2:6" ht="11.85" x14ac:dyDescent="0.3">
      <c r="B283" s="34"/>
      <c r="C283" s="73"/>
      <c r="D283" s="106"/>
      <c r="E283" s="106"/>
      <c r="F283" s="74"/>
    </row>
    <row r="284" spans="2:6" ht="11.4" x14ac:dyDescent="0.3">
      <c r="B284" s="34" t="s">
        <v>67</v>
      </c>
      <c r="C284" s="159" t="s">
        <v>295</v>
      </c>
      <c r="D284" s="157"/>
      <c r="E284" s="157"/>
      <c r="F284" s="160"/>
    </row>
    <row r="285" spans="2:6" ht="11.85" x14ac:dyDescent="0.3">
      <c r="B285" s="31" t="s">
        <v>77</v>
      </c>
      <c r="C285" s="282"/>
      <c r="D285" s="283"/>
      <c r="E285" s="283"/>
      <c r="F285" s="284"/>
    </row>
    <row r="286" spans="2:6" ht="11.85" x14ac:dyDescent="0.3">
      <c r="B286" s="34" t="s">
        <v>66</v>
      </c>
      <c r="C286" s="333"/>
      <c r="D286" s="283"/>
      <c r="E286" s="283"/>
      <c r="F286" s="334"/>
    </row>
    <row r="287" spans="2:6" ht="11.85" x14ac:dyDescent="0.3">
      <c r="B287" s="34"/>
      <c r="C287" s="113" t="s">
        <v>210</v>
      </c>
      <c r="D287" s="115">
        <v>45261</v>
      </c>
      <c r="E287" s="114"/>
      <c r="F287" s="74"/>
    </row>
    <row r="288" spans="2:6" ht="11.85" x14ac:dyDescent="0.3">
      <c r="B288" s="34"/>
      <c r="C288" s="123" t="s">
        <v>294</v>
      </c>
      <c r="D288" s="183">
        <v>12116444</v>
      </c>
      <c r="E288" s="114"/>
      <c r="F288" s="74"/>
    </row>
    <row r="289" spans="2:6" ht="11.4" x14ac:dyDescent="0.3">
      <c r="B289" s="34" t="s">
        <v>67</v>
      </c>
      <c r="C289" s="319" t="s">
        <v>295</v>
      </c>
      <c r="D289" s="320"/>
      <c r="E289" s="320"/>
      <c r="F289" s="321"/>
    </row>
    <row r="290" spans="2:6" x14ac:dyDescent="0.3">
      <c r="B290" s="31" t="s">
        <v>78</v>
      </c>
      <c r="C290" s="282"/>
      <c r="D290" s="283"/>
      <c r="E290" s="283"/>
      <c r="F290" s="284"/>
    </row>
    <row r="291" spans="2:6" ht="11.85" x14ac:dyDescent="0.3">
      <c r="B291" s="34" t="s">
        <v>66</v>
      </c>
      <c r="C291" s="282" t="s">
        <v>186</v>
      </c>
      <c r="D291" s="283"/>
      <c r="E291" s="283"/>
      <c r="F291" s="284"/>
    </row>
    <row r="292" spans="2:6" ht="11.4" x14ac:dyDescent="0.3">
      <c r="B292" s="34" t="s">
        <v>67</v>
      </c>
      <c r="C292" s="282" t="s">
        <v>186</v>
      </c>
      <c r="D292" s="283"/>
      <c r="E292" s="283"/>
      <c r="F292" s="284"/>
    </row>
    <row r="293" spans="2:6" ht="11.85" x14ac:dyDescent="0.3">
      <c r="B293" s="31" t="s">
        <v>79</v>
      </c>
      <c r="C293" s="282"/>
      <c r="D293" s="283"/>
      <c r="E293" s="283"/>
      <c r="F293" s="284"/>
    </row>
    <row r="294" spans="2:6" ht="11.85" x14ac:dyDescent="0.3">
      <c r="B294" s="34" t="s">
        <v>66</v>
      </c>
      <c r="C294" s="282" t="s">
        <v>186</v>
      </c>
      <c r="D294" s="283"/>
      <c r="E294" s="283"/>
      <c r="F294" s="284"/>
    </row>
    <row r="295" spans="2:6" ht="11.4" x14ac:dyDescent="0.3">
      <c r="B295" s="34" t="s">
        <v>67</v>
      </c>
      <c r="C295" s="282" t="s">
        <v>186</v>
      </c>
      <c r="D295" s="283"/>
      <c r="E295" s="283"/>
      <c r="F295" s="284"/>
    </row>
    <row r="296" spans="2:6" ht="11.85" x14ac:dyDescent="0.3">
      <c r="B296" s="31" t="s">
        <v>80</v>
      </c>
      <c r="C296" s="282"/>
      <c r="D296" s="283"/>
      <c r="E296" s="283"/>
      <c r="F296" s="284"/>
    </row>
    <row r="297" spans="2:6" ht="11.85" x14ac:dyDescent="0.3">
      <c r="B297" s="34" t="s">
        <v>66</v>
      </c>
      <c r="C297" s="282" t="s">
        <v>186</v>
      </c>
      <c r="D297" s="283"/>
      <c r="E297" s="283"/>
      <c r="F297" s="284"/>
    </row>
    <row r="298" spans="2:6" ht="11.4" x14ac:dyDescent="0.3">
      <c r="B298" s="34" t="s">
        <v>67</v>
      </c>
      <c r="C298" s="282" t="s">
        <v>186</v>
      </c>
      <c r="D298" s="283"/>
      <c r="E298" s="283"/>
      <c r="F298" s="284"/>
    </row>
    <row r="299" spans="2:6" ht="11.85" x14ac:dyDescent="0.3">
      <c r="B299" s="31" t="s">
        <v>81</v>
      </c>
      <c r="C299" s="282"/>
      <c r="D299" s="283"/>
      <c r="E299" s="283"/>
      <c r="F299" s="284"/>
    </row>
    <row r="300" spans="2:6" ht="11.85" x14ac:dyDescent="0.3">
      <c r="B300" s="34" t="s">
        <v>66</v>
      </c>
      <c r="C300" s="282" t="s">
        <v>186</v>
      </c>
      <c r="D300" s="283"/>
      <c r="E300" s="283"/>
      <c r="F300" s="284"/>
    </row>
    <row r="301" spans="2:6" ht="11.4" x14ac:dyDescent="0.3">
      <c r="B301" s="34" t="s">
        <v>67</v>
      </c>
      <c r="C301" s="282" t="s">
        <v>186</v>
      </c>
      <c r="D301" s="283"/>
      <c r="E301" s="283"/>
      <c r="F301" s="284"/>
    </row>
    <row r="302" spans="2:6" ht="11.85" x14ac:dyDescent="0.3">
      <c r="B302" s="31" t="s">
        <v>82</v>
      </c>
      <c r="C302" s="282"/>
      <c r="D302" s="283"/>
      <c r="E302" s="283"/>
      <c r="F302" s="284"/>
    </row>
    <row r="303" spans="2:6" ht="11.85" x14ac:dyDescent="0.3">
      <c r="B303" s="34" t="s">
        <v>66</v>
      </c>
      <c r="C303" s="282"/>
      <c r="D303" s="283"/>
      <c r="E303" s="283"/>
      <c r="F303" s="284"/>
    </row>
    <row r="304" spans="2:6" ht="11.85" x14ac:dyDescent="0.3">
      <c r="B304" s="34"/>
      <c r="C304" s="331" t="s">
        <v>300</v>
      </c>
      <c r="D304" s="323"/>
      <c r="E304" s="323"/>
      <c r="F304" s="332"/>
    </row>
    <row r="305" spans="2:8" ht="11.85" x14ac:dyDescent="0.3">
      <c r="B305" s="34"/>
      <c r="C305" s="132" t="s">
        <v>397</v>
      </c>
      <c r="D305" s="132"/>
      <c r="E305" s="117"/>
      <c r="F305" s="118"/>
      <c r="H305" s="163"/>
    </row>
    <row r="306" spans="2:8" ht="11.85" x14ac:dyDescent="0.3">
      <c r="B306" s="34"/>
      <c r="C306" s="132" t="s">
        <v>296</v>
      </c>
      <c r="D306" s="138">
        <v>1290397869</v>
      </c>
      <c r="E306" s="106"/>
      <c r="F306" s="74"/>
    </row>
    <row r="307" spans="2:8" ht="11.85" x14ac:dyDescent="0.3">
      <c r="B307" s="34"/>
      <c r="C307" s="132" t="s">
        <v>362</v>
      </c>
      <c r="D307" s="138">
        <v>35050851</v>
      </c>
      <c r="E307" s="106"/>
      <c r="F307" s="74"/>
    </row>
    <row r="308" spans="2:8" ht="11.85" x14ac:dyDescent="0.3">
      <c r="B308" s="34"/>
      <c r="C308" s="132" t="s">
        <v>297</v>
      </c>
      <c r="D308" s="138">
        <v>396894703</v>
      </c>
      <c r="E308" s="106"/>
      <c r="F308" s="74"/>
    </row>
    <row r="309" spans="2:8" ht="11.85" x14ac:dyDescent="0.3">
      <c r="B309" s="34"/>
      <c r="C309" s="132" t="s">
        <v>361</v>
      </c>
      <c r="D309" s="138">
        <v>17027763</v>
      </c>
      <c r="E309" s="106"/>
      <c r="F309" s="74"/>
    </row>
    <row r="310" spans="2:8" ht="11.85" x14ac:dyDescent="0.3">
      <c r="B310" s="34"/>
      <c r="C310" s="132" t="s">
        <v>352</v>
      </c>
      <c r="D310" s="138">
        <v>229982784</v>
      </c>
      <c r="E310" s="106"/>
      <c r="F310" s="74"/>
    </row>
    <row r="311" spans="2:8" ht="11.85" x14ac:dyDescent="0.3">
      <c r="B311" s="34"/>
      <c r="C311" s="132" t="s">
        <v>298</v>
      </c>
      <c r="D311" s="138">
        <v>87878934</v>
      </c>
      <c r="E311" s="106"/>
      <c r="F311" s="74"/>
    </row>
    <row r="312" spans="2:8" ht="11.85" x14ac:dyDescent="0.3">
      <c r="B312" s="34"/>
      <c r="C312" s="134" t="s">
        <v>299</v>
      </c>
      <c r="D312" s="150">
        <f>SUM(D306:D311)</f>
        <v>2057232904</v>
      </c>
      <c r="E312" s="106"/>
      <c r="F312" s="74"/>
      <c r="H312" s="103"/>
    </row>
    <row r="313" spans="2:8" ht="11.85" x14ac:dyDescent="0.3">
      <c r="B313" s="34"/>
      <c r="C313" s="73"/>
      <c r="D313" s="106"/>
      <c r="E313" s="106"/>
      <c r="F313" s="74"/>
    </row>
    <row r="314" spans="2:8" ht="11.4" x14ac:dyDescent="0.3">
      <c r="B314" s="205" t="s">
        <v>67</v>
      </c>
      <c r="C314" s="322" t="s">
        <v>301</v>
      </c>
      <c r="D314" s="323"/>
      <c r="E314" s="323"/>
      <c r="F314" s="324"/>
    </row>
    <row r="315" spans="2:8" ht="47.25" customHeight="1" x14ac:dyDescent="0.3">
      <c r="B315" s="206"/>
      <c r="C315" s="302" t="s">
        <v>391</v>
      </c>
      <c r="D315" s="303"/>
      <c r="E315" s="303"/>
      <c r="F315" s="304"/>
    </row>
    <row r="316" spans="2:8" ht="11.4" x14ac:dyDescent="0.3">
      <c r="B316" s="206"/>
      <c r="C316" s="322" t="s">
        <v>302</v>
      </c>
      <c r="D316" s="323"/>
      <c r="E316" s="323"/>
      <c r="F316" s="324"/>
    </row>
    <row r="317" spans="2:8" ht="32.4" customHeight="1" x14ac:dyDescent="0.3">
      <c r="B317" s="206"/>
      <c r="C317" s="302" t="s">
        <v>390</v>
      </c>
      <c r="D317" s="303"/>
      <c r="E317" s="303"/>
      <c r="F317" s="304"/>
    </row>
    <row r="318" spans="2:8" ht="37.200000000000003" customHeight="1" x14ac:dyDescent="0.3">
      <c r="B318" s="174"/>
      <c r="C318" s="207"/>
      <c r="D318" s="208"/>
      <c r="E318" s="208"/>
      <c r="F318" s="209"/>
    </row>
    <row r="319" spans="2:8" ht="12.45" thickBot="1" x14ac:dyDescent="0.35">
      <c r="B319" s="31" t="s">
        <v>83</v>
      </c>
      <c r="C319" s="325"/>
      <c r="D319" s="326"/>
      <c r="E319" s="326"/>
      <c r="F319" s="327"/>
    </row>
    <row r="320" spans="2:8" ht="11.85" x14ac:dyDescent="0.3">
      <c r="B320" s="34" t="s">
        <v>66</v>
      </c>
      <c r="C320" s="328" t="s">
        <v>186</v>
      </c>
      <c r="D320" s="329"/>
      <c r="E320" s="329"/>
      <c r="F320" s="330"/>
    </row>
    <row r="321" spans="2:6" thickBot="1" x14ac:dyDescent="0.35">
      <c r="B321" s="37" t="s">
        <v>67</v>
      </c>
      <c r="C321" s="282" t="s">
        <v>186</v>
      </c>
      <c r="D321" s="283"/>
      <c r="E321" s="283"/>
      <c r="F321" s="284"/>
    </row>
    <row r="322" spans="2:6" ht="11.85" x14ac:dyDescent="0.3">
      <c r="B322" s="24"/>
      <c r="C322" s="316"/>
      <c r="D322" s="317"/>
      <c r="E322" s="317"/>
      <c r="F322" s="318"/>
    </row>
    <row r="323" spans="2:6" ht="11.85" x14ac:dyDescent="0.3">
      <c r="B323" s="9" t="s">
        <v>84</v>
      </c>
      <c r="C323" s="282"/>
      <c r="D323" s="283"/>
      <c r="E323" s="283"/>
      <c r="F323" s="284"/>
    </row>
    <row r="324" spans="2:6" ht="11.85" x14ac:dyDescent="0.3">
      <c r="B324" s="31" t="s">
        <v>85</v>
      </c>
      <c r="C324" s="282"/>
      <c r="D324" s="283"/>
      <c r="E324" s="283"/>
      <c r="F324" s="284"/>
    </row>
    <row r="325" spans="2:6" ht="11.85" x14ac:dyDescent="0.3">
      <c r="B325" s="34" t="s">
        <v>66</v>
      </c>
      <c r="C325" s="282"/>
      <c r="D325" s="283"/>
      <c r="E325" s="283"/>
      <c r="F325" s="284"/>
    </row>
    <row r="326" spans="2:6" ht="11.85" x14ac:dyDescent="0.3">
      <c r="B326" s="34"/>
      <c r="C326" s="113" t="s">
        <v>210</v>
      </c>
      <c r="D326" s="109" t="s">
        <v>373</v>
      </c>
      <c r="E326" s="114"/>
      <c r="F326" s="74"/>
    </row>
    <row r="327" spans="2:6" ht="11.85" x14ac:dyDescent="0.3">
      <c r="B327" s="34"/>
      <c r="C327" s="123" t="s">
        <v>303</v>
      </c>
      <c r="D327" s="184">
        <v>42177843</v>
      </c>
      <c r="E327" s="114"/>
      <c r="F327" s="74"/>
    </row>
    <row r="328" spans="2:6" ht="11.4" x14ac:dyDescent="0.3">
      <c r="B328" s="34" t="s">
        <v>67</v>
      </c>
      <c r="C328" s="319" t="s">
        <v>304</v>
      </c>
      <c r="D328" s="320"/>
      <c r="E328" s="320"/>
      <c r="F328" s="321"/>
    </row>
    <row r="329" spans="2:6" x14ac:dyDescent="0.3">
      <c r="B329" s="31" t="s">
        <v>86</v>
      </c>
      <c r="C329" s="282"/>
      <c r="D329" s="283"/>
      <c r="E329" s="283"/>
      <c r="F329" s="284"/>
    </row>
    <row r="330" spans="2:6" ht="11.4" x14ac:dyDescent="0.3">
      <c r="B330" s="34" t="s">
        <v>66</v>
      </c>
      <c r="C330" s="282" t="s">
        <v>368</v>
      </c>
      <c r="D330" s="283"/>
      <c r="E330" s="283"/>
      <c r="F330" s="284"/>
    </row>
    <row r="331" spans="2:6" ht="11.4" x14ac:dyDescent="0.3">
      <c r="B331" s="34" t="s">
        <v>67</v>
      </c>
      <c r="C331" s="282" t="s">
        <v>368</v>
      </c>
      <c r="D331" s="283"/>
      <c r="E331" s="283"/>
      <c r="F331" s="284"/>
    </row>
    <row r="332" spans="2:6" ht="24" x14ac:dyDescent="0.3">
      <c r="B332" s="5" t="s">
        <v>87</v>
      </c>
      <c r="C332" s="282"/>
      <c r="D332" s="283"/>
      <c r="E332" s="283"/>
      <c r="F332" s="284"/>
    </row>
    <row r="333" spans="2:6" ht="11.4" x14ac:dyDescent="0.3">
      <c r="B333" s="34" t="s">
        <v>66</v>
      </c>
      <c r="C333" s="282" t="s">
        <v>368</v>
      </c>
      <c r="D333" s="283"/>
      <c r="E333" s="283"/>
      <c r="F333" s="284"/>
    </row>
    <row r="334" spans="2:6" ht="11.4" x14ac:dyDescent="0.3">
      <c r="B334" s="34" t="s">
        <v>67</v>
      </c>
      <c r="C334" s="282" t="s">
        <v>368</v>
      </c>
      <c r="D334" s="283"/>
      <c r="E334" s="283"/>
      <c r="F334" s="284"/>
    </row>
    <row r="335" spans="2:6" x14ac:dyDescent="0.3">
      <c r="B335" s="31" t="s">
        <v>88</v>
      </c>
      <c r="C335" s="282"/>
      <c r="D335" s="283"/>
      <c r="E335" s="283"/>
      <c r="F335" s="284"/>
    </row>
    <row r="336" spans="2:6" ht="11.4" x14ac:dyDescent="0.3">
      <c r="B336" s="34" t="s">
        <v>66</v>
      </c>
      <c r="C336" s="282" t="s">
        <v>368</v>
      </c>
      <c r="D336" s="283"/>
      <c r="E336" s="283"/>
      <c r="F336" s="284"/>
    </row>
    <row r="337" spans="2:6" ht="11.4" x14ac:dyDescent="0.3">
      <c r="B337" s="34" t="s">
        <v>67</v>
      </c>
      <c r="C337" s="282" t="s">
        <v>368</v>
      </c>
      <c r="D337" s="283"/>
      <c r="E337" s="283"/>
      <c r="F337" s="284"/>
    </row>
    <row r="338" spans="2:6" ht="11.85" x14ac:dyDescent="0.3">
      <c r="B338" s="31" t="s">
        <v>89</v>
      </c>
      <c r="C338" s="282"/>
      <c r="D338" s="283"/>
      <c r="E338" s="283"/>
      <c r="F338" s="284"/>
    </row>
    <row r="339" spans="2:6" ht="11.85" x14ac:dyDescent="0.3">
      <c r="B339" s="34" t="s">
        <v>66</v>
      </c>
      <c r="C339" s="282"/>
      <c r="D339" s="283"/>
      <c r="E339" s="283"/>
      <c r="F339" s="284"/>
    </row>
    <row r="340" spans="2:6" ht="11.85" x14ac:dyDescent="0.3">
      <c r="B340" s="35"/>
      <c r="C340" s="113" t="s">
        <v>210</v>
      </c>
      <c r="D340" s="115">
        <v>45261</v>
      </c>
      <c r="E340" s="114"/>
      <c r="F340" s="75"/>
    </row>
    <row r="341" spans="2:6" ht="11.85" x14ac:dyDescent="0.3">
      <c r="B341" s="35"/>
      <c r="C341" s="135" t="s">
        <v>305</v>
      </c>
      <c r="D341" s="184">
        <v>8243301</v>
      </c>
      <c r="E341" s="114"/>
      <c r="F341" s="75"/>
    </row>
    <row r="342" spans="2:6" ht="11.85" x14ac:dyDescent="0.3">
      <c r="B342" s="35"/>
      <c r="C342" s="135" t="s">
        <v>306</v>
      </c>
      <c r="D342" s="183">
        <v>354236</v>
      </c>
      <c r="E342" s="114"/>
      <c r="F342" s="75"/>
    </row>
    <row r="343" spans="2:6" ht="11.85" x14ac:dyDescent="0.3">
      <c r="B343" s="35"/>
      <c r="C343" s="135" t="s">
        <v>307</v>
      </c>
      <c r="D343" s="183">
        <v>4523332</v>
      </c>
      <c r="E343" s="114"/>
      <c r="F343" s="75"/>
    </row>
    <row r="344" spans="2:6" ht="11.85" x14ac:dyDescent="0.3">
      <c r="B344" s="35"/>
      <c r="C344" s="135" t="s">
        <v>308</v>
      </c>
      <c r="D344" s="131">
        <v>99157</v>
      </c>
      <c r="E344" s="114"/>
      <c r="F344" s="75"/>
    </row>
    <row r="345" spans="2:6" ht="11.85" x14ac:dyDescent="0.3">
      <c r="B345" s="35"/>
      <c r="C345" s="135" t="s">
        <v>309</v>
      </c>
      <c r="D345" s="131"/>
      <c r="E345" s="114"/>
      <c r="F345" s="75"/>
    </row>
    <row r="346" spans="2:6" ht="25.5" customHeight="1" thickBot="1" x14ac:dyDescent="0.35">
      <c r="B346" s="37" t="s">
        <v>67</v>
      </c>
      <c r="C346" s="313" t="s">
        <v>310</v>
      </c>
      <c r="D346" s="314"/>
      <c r="E346" s="314"/>
      <c r="F346" s="315"/>
    </row>
    <row r="347" spans="2:6" ht="11.85" x14ac:dyDescent="0.3">
      <c r="B347" s="24"/>
      <c r="C347" s="316"/>
      <c r="D347" s="317"/>
      <c r="E347" s="317"/>
      <c r="F347" s="318"/>
    </row>
    <row r="348" spans="2:6" x14ac:dyDescent="0.3">
      <c r="B348" s="9" t="s">
        <v>90</v>
      </c>
      <c r="C348" s="282"/>
      <c r="D348" s="283"/>
      <c r="E348" s="283"/>
      <c r="F348" s="284"/>
    </row>
    <row r="349" spans="2:6" ht="11.4" x14ac:dyDescent="0.3">
      <c r="B349" s="7" t="s">
        <v>91</v>
      </c>
      <c r="C349" s="282"/>
      <c r="D349" s="283"/>
      <c r="E349" s="283"/>
      <c r="F349" s="284"/>
    </row>
    <row r="350" spans="2:6" ht="11.85" x14ac:dyDescent="0.3">
      <c r="B350" s="38" t="s">
        <v>92</v>
      </c>
      <c r="C350" s="282"/>
      <c r="D350" s="283"/>
      <c r="E350" s="283"/>
      <c r="F350" s="284"/>
    </row>
    <row r="351" spans="2:6" ht="11.85" x14ac:dyDescent="0.3">
      <c r="B351" s="38"/>
      <c r="C351" s="113" t="s">
        <v>311</v>
      </c>
      <c r="D351" s="115" t="s">
        <v>211</v>
      </c>
      <c r="E351" s="113" t="s">
        <v>209</v>
      </c>
      <c r="F351" s="115" t="s">
        <v>312</v>
      </c>
    </row>
    <row r="352" spans="2:6" ht="11.85" x14ac:dyDescent="0.3">
      <c r="B352" s="38"/>
      <c r="C352" s="116" t="s">
        <v>313</v>
      </c>
      <c r="D352" s="106"/>
      <c r="E352" s="133">
        <f>SUM(D353:D357)</f>
        <v>1690545255.7600002</v>
      </c>
      <c r="F352" s="143">
        <f>E352/E384</f>
        <v>0.74961224351735845</v>
      </c>
    </row>
    <row r="353" spans="2:6" x14ac:dyDescent="0.3">
      <c r="B353" s="38"/>
      <c r="C353" s="123" t="s">
        <v>314</v>
      </c>
      <c r="D353" s="128">
        <v>718575143.13999999</v>
      </c>
      <c r="E353" s="114"/>
      <c r="F353" s="143">
        <f>D353*F352/E352</f>
        <v>0.31862662259391933</v>
      </c>
    </row>
    <row r="354" spans="2:6" ht="11.85" x14ac:dyDescent="0.3">
      <c r="B354" s="38"/>
      <c r="C354" s="123" t="s">
        <v>315</v>
      </c>
      <c r="D354" s="128">
        <v>506527232.49000001</v>
      </c>
      <c r="E354" s="114"/>
      <c r="F354" s="143">
        <f>D354*F352/E352</f>
        <v>0.22460150880655977</v>
      </c>
    </row>
    <row r="355" spans="2:6" ht="11.85" x14ac:dyDescent="0.3">
      <c r="B355" s="38"/>
      <c r="C355" s="123" t="s">
        <v>316</v>
      </c>
      <c r="D355" s="128">
        <v>222566062.41</v>
      </c>
      <c r="E355" s="114"/>
      <c r="F355" s="143">
        <f>D355*F352/E352</f>
        <v>9.8689014568249953E-2</v>
      </c>
    </row>
    <row r="356" spans="2:6" x14ac:dyDescent="0.3">
      <c r="B356" s="38"/>
      <c r="C356" s="123" t="s">
        <v>317</v>
      </c>
      <c r="D356" s="128">
        <v>130265199.40000001</v>
      </c>
      <c r="E356" s="114"/>
      <c r="F356" s="143">
        <f>D356*F352/E352</f>
        <v>5.7761475501329491E-2</v>
      </c>
    </row>
    <row r="357" spans="2:6" x14ac:dyDescent="0.3">
      <c r="B357" s="38"/>
      <c r="C357" s="123" t="s">
        <v>318</v>
      </c>
      <c r="D357" s="128">
        <v>112611618.31999999</v>
      </c>
      <c r="E357" s="114"/>
      <c r="F357" s="143">
        <f>D357*F352/E352</f>
        <v>4.9933622047299814E-2</v>
      </c>
    </row>
    <row r="358" spans="2:6" ht="11.85" x14ac:dyDescent="0.3">
      <c r="B358" s="38"/>
      <c r="C358" s="116" t="s">
        <v>319</v>
      </c>
      <c r="D358" s="145"/>
      <c r="E358" s="133">
        <f>SUM(D359:D366)</f>
        <v>71530253.480000004</v>
      </c>
      <c r="F358" s="143">
        <f>E358/E384</f>
        <v>3.1717550067243125E-2</v>
      </c>
    </row>
    <row r="359" spans="2:6" x14ac:dyDescent="0.3">
      <c r="B359" s="38"/>
      <c r="C359" s="123" t="s">
        <v>320</v>
      </c>
      <c r="D359" s="128">
        <v>9295156.8699999992</v>
      </c>
      <c r="E359" s="114"/>
      <c r="F359" s="143">
        <f>D359*F358/E358</f>
        <v>4.121607139132199E-3</v>
      </c>
    </row>
    <row r="360" spans="2:6" ht="11.85" x14ac:dyDescent="0.3">
      <c r="B360" s="38"/>
      <c r="C360" s="123" t="s">
        <v>321</v>
      </c>
      <c r="D360" s="128">
        <v>6631176.1799999997</v>
      </c>
      <c r="E360" s="114"/>
      <c r="F360" s="143">
        <f>D360*F358/E358</f>
        <v>2.9403595298689552E-3</v>
      </c>
    </row>
    <row r="361" spans="2:6" x14ac:dyDescent="0.3">
      <c r="B361" s="38"/>
      <c r="C361" s="123" t="s">
        <v>322</v>
      </c>
      <c r="D361" s="128">
        <v>8289142.6299999999</v>
      </c>
      <c r="E361" s="114"/>
      <c r="F361" s="143">
        <f>D361*F358/E358</f>
        <v>3.6755258592094157E-3</v>
      </c>
    </row>
    <row r="362" spans="2:6" x14ac:dyDescent="0.3">
      <c r="B362" s="38"/>
      <c r="C362" s="123" t="s">
        <v>323</v>
      </c>
      <c r="D362" s="128">
        <v>7986590.4299999997</v>
      </c>
      <c r="E362" s="114"/>
      <c r="F362" s="143">
        <f>D362*F358/E358</f>
        <v>3.5413698331282608E-3</v>
      </c>
    </row>
    <row r="363" spans="2:6" x14ac:dyDescent="0.3">
      <c r="B363" s="38"/>
      <c r="C363" s="123" t="s">
        <v>324</v>
      </c>
      <c r="D363" s="128">
        <v>15839896.460000001</v>
      </c>
      <c r="E363" s="114"/>
      <c r="F363" s="143">
        <f>D363*F358/E358</f>
        <v>7.0236394334946672E-3</v>
      </c>
    </row>
    <row r="364" spans="2:6" ht="11.85" x14ac:dyDescent="0.3">
      <c r="B364" s="38"/>
      <c r="C364" s="123" t="s">
        <v>325</v>
      </c>
      <c r="D364" s="128">
        <v>5868236.9299999997</v>
      </c>
      <c r="E364" s="114"/>
      <c r="F364" s="143">
        <f>D364*F358/E358</f>
        <v>2.602061219953055E-3</v>
      </c>
    </row>
    <row r="365" spans="2:6" x14ac:dyDescent="0.3">
      <c r="B365" s="38"/>
      <c r="C365" s="123" t="s">
        <v>326</v>
      </c>
      <c r="D365" s="128">
        <v>6184568.7400000002</v>
      </c>
      <c r="E365" s="114"/>
      <c r="F365" s="143">
        <f>D365*F358/E358</f>
        <v>2.7423273246208091E-3</v>
      </c>
    </row>
    <row r="366" spans="2:6" ht="11.85" x14ac:dyDescent="0.3">
      <c r="B366" s="38"/>
      <c r="C366" s="123" t="s">
        <v>327</v>
      </c>
      <c r="D366" s="128">
        <v>11435485.24</v>
      </c>
      <c r="E366" s="114"/>
      <c r="F366" s="143">
        <f>D366*F358/E358</f>
        <v>5.0706597278357603E-3</v>
      </c>
    </row>
    <row r="367" spans="2:6" ht="11.85" x14ac:dyDescent="0.3">
      <c r="B367" s="38"/>
      <c r="C367" s="116" t="s">
        <v>328</v>
      </c>
      <c r="D367" s="145"/>
      <c r="E367" s="133">
        <f>SUM(D368:D376)</f>
        <v>363056646.50999987</v>
      </c>
      <c r="F367" s="143">
        <f>E367/E384</f>
        <v>0.160984573697142</v>
      </c>
    </row>
    <row r="368" spans="2:6" x14ac:dyDescent="0.3">
      <c r="B368" s="38"/>
      <c r="C368" s="123" t="s">
        <v>329</v>
      </c>
      <c r="D368" s="128">
        <v>53356887.409999996</v>
      </c>
      <c r="E368" s="114"/>
      <c r="F368" s="143">
        <f>D368*F367/E367</f>
        <v>2.3659216422770166E-2</v>
      </c>
    </row>
    <row r="369" spans="2:6" ht="11.85" x14ac:dyDescent="0.3">
      <c r="B369" s="38"/>
      <c r="C369" s="123" t="s">
        <v>330</v>
      </c>
      <c r="D369" s="128">
        <v>33458263.079999998</v>
      </c>
      <c r="E369" s="114"/>
      <c r="F369" s="143">
        <f>D369*F367/E367</f>
        <v>1.4835878286096239E-2</v>
      </c>
    </row>
    <row r="370" spans="2:6" x14ac:dyDescent="0.3">
      <c r="B370" s="38"/>
      <c r="C370" s="123" t="s">
        <v>331</v>
      </c>
      <c r="D370" s="128">
        <v>180183592.97</v>
      </c>
      <c r="E370" s="114"/>
      <c r="F370" s="143">
        <f>D370*F367/E367</f>
        <v>7.9896013970084001E-2</v>
      </c>
    </row>
    <row r="371" spans="2:6" ht="11.85" x14ac:dyDescent="0.3">
      <c r="B371" s="38"/>
      <c r="C371" s="123" t="s">
        <v>332</v>
      </c>
      <c r="D371" s="128">
        <v>8701379.8399999999</v>
      </c>
      <c r="E371" s="114"/>
      <c r="F371" s="143">
        <f>D371*F367/E367</f>
        <v>3.8583178068349257E-3</v>
      </c>
    </row>
    <row r="372" spans="2:6" x14ac:dyDescent="0.3">
      <c r="B372" s="38"/>
      <c r="C372" s="123" t="s">
        <v>333</v>
      </c>
      <c r="D372" s="128">
        <v>25889448.25</v>
      </c>
      <c r="E372" s="114"/>
      <c r="F372" s="143">
        <f>D372*F367/E367</f>
        <v>1.1479756202908885E-2</v>
      </c>
    </row>
    <row r="373" spans="2:6" x14ac:dyDescent="0.3">
      <c r="B373" s="38"/>
      <c r="C373" s="123" t="s">
        <v>334</v>
      </c>
      <c r="D373" s="128">
        <v>10093363.710000001</v>
      </c>
      <c r="E373" s="114"/>
      <c r="F373" s="143">
        <f>D373*F367/E367</f>
        <v>4.475543609087456E-3</v>
      </c>
    </row>
    <row r="374" spans="2:6" x14ac:dyDescent="0.3">
      <c r="B374" s="38"/>
      <c r="C374" s="123" t="s">
        <v>335</v>
      </c>
      <c r="D374" s="128">
        <v>13185642.529999999</v>
      </c>
      <c r="E374" s="114"/>
      <c r="F374" s="143">
        <f>D374*F367/E367</f>
        <v>5.8467048104475028E-3</v>
      </c>
    </row>
    <row r="375" spans="2:6" ht="11.85" x14ac:dyDescent="0.3">
      <c r="B375" s="38"/>
      <c r="C375" s="123" t="s">
        <v>336</v>
      </c>
      <c r="D375" s="128">
        <v>21483958.440000001</v>
      </c>
      <c r="E375" s="114"/>
      <c r="F375" s="143">
        <f>D375*F367/E367</f>
        <v>9.5262982348272591E-3</v>
      </c>
    </row>
    <row r="376" spans="2:6" ht="11.85" x14ac:dyDescent="0.3">
      <c r="B376" s="38"/>
      <c r="C376" s="123" t="s">
        <v>337</v>
      </c>
      <c r="D376" s="128">
        <v>16704110.279999999</v>
      </c>
      <c r="E376" s="114"/>
      <c r="F376" s="143">
        <f>D376*F367/E367</f>
        <v>7.406844354085609E-3</v>
      </c>
    </row>
    <row r="377" spans="2:6" ht="11.85" x14ac:dyDescent="0.3">
      <c r="B377" s="38"/>
      <c r="C377" s="116" t="s">
        <v>338</v>
      </c>
      <c r="D377" s="145"/>
      <c r="E377" s="133">
        <f>SUM(D378:D379)</f>
        <v>118201367.53999999</v>
      </c>
      <c r="F377" s="143">
        <f>E377/E384</f>
        <v>5.2412197784463321E-2</v>
      </c>
    </row>
    <row r="378" spans="2:6" ht="11.85" x14ac:dyDescent="0.3">
      <c r="B378" s="38"/>
      <c r="C378" s="123" t="s">
        <v>339</v>
      </c>
      <c r="D378" s="185">
        <v>315759.59999999998</v>
      </c>
      <c r="E378" s="133"/>
      <c r="F378" s="143">
        <f>D378*F377/E377</f>
        <v>1.4001237846882381E-4</v>
      </c>
    </row>
    <row r="379" spans="2:6" ht="11.85" x14ac:dyDescent="0.3">
      <c r="B379" s="38"/>
      <c r="C379" s="116" t="s">
        <v>340</v>
      </c>
      <c r="D379" s="128">
        <v>117885607.94</v>
      </c>
      <c r="E379" s="114"/>
      <c r="F379" s="143">
        <f>D379*F377/E377</f>
        <v>5.2272185405994501E-2</v>
      </c>
    </row>
    <row r="380" spans="2:6" ht="11.85" x14ac:dyDescent="0.3">
      <c r="B380" s="38"/>
      <c r="C380" s="123" t="s">
        <v>341</v>
      </c>
      <c r="D380" s="145"/>
      <c r="E380" s="133">
        <f>SUM(D381:D383)</f>
        <v>11892789.220000001</v>
      </c>
      <c r="F380" s="143">
        <f>E380/E384</f>
        <v>5.2734349337932654E-3</v>
      </c>
    </row>
    <row r="381" spans="2:6" ht="11.85" x14ac:dyDescent="0.3">
      <c r="B381" s="38"/>
      <c r="C381" s="123" t="s">
        <v>342</v>
      </c>
      <c r="D381" s="128">
        <v>8569803.9600000009</v>
      </c>
      <c r="E381" s="114"/>
      <c r="F381" s="143">
        <f>D381*F380/E380</f>
        <v>3.7999751565784383E-3</v>
      </c>
    </row>
    <row r="382" spans="2:6" ht="11.85" x14ac:dyDescent="0.3">
      <c r="B382" s="38"/>
      <c r="C382" s="123" t="s">
        <v>359</v>
      </c>
      <c r="D382" s="128">
        <v>1057696.76</v>
      </c>
      <c r="E382" s="114"/>
      <c r="F382" s="143">
        <f>D382*F380/E380</f>
        <v>4.6899805759308252E-4</v>
      </c>
    </row>
    <row r="383" spans="2:6" ht="11.85" x14ac:dyDescent="0.3">
      <c r="B383" s="38"/>
      <c r="C383" s="123"/>
      <c r="D383" s="128">
        <v>2265288.5</v>
      </c>
      <c r="E383" s="114"/>
      <c r="F383" s="143">
        <f>D383*F380/E380</f>
        <v>1.0044617196217445E-3</v>
      </c>
    </row>
    <row r="384" spans="2:6" ht="11.85" x14ac:dyDescent="0.3">
      <c r="B384" s="38"/>
      <c r="C384" s="129" t="s">
        <v>209</v>
      </c>
      <c r="D384" s="106"/>
      <c r="E384" s="133">
        <f>SUM(E352:E382)</f>
        <v>2255226312.5099998</v>
      </c>
      <c r="F384" s="143">
        <f>F352+F358+F367+F377+F380</f>
        <v>1.0000000000000002</v>
      </c>
    </row>
    <row r="385" spans="2:6" ht="11.85" x14ac:dyDescent="0.3">
      <c r="B385" s="38" t="s">
        <v>93</v>
      </c>
      <c r="C385" s="282"/>
      <c r="D385" s="283"/>
      <c r="E385" s="283"/>
      <c r="F385" s="284"/>
    </row>
    <row r="386" spans="2:6" x14ac:dyDescent="0.3">
      <c r="B386" s="38" t="s">
        <v>94</v>
      </c>
      <c r="C386" s="282" t="s">
        <v>368</v>
      </c>
      <c r="D386" s="283"/>
      <c r="E386" s="283"/>
      <c r="F386" s="284"/>
    </row>
    <row r="387" spans="2:6" x14ac:dyDescent="0.3">
      <c r="B387" s="38" t="s">
        <v>95</v>
      </c>
      <c r="C387" s="282" t="s">
        <v>368</v>
      </c>
      <c r="D387" s="283"/>
      <c r="E387" s="283"/>
      <c r="F387" s="284"/>
    </row>
    <row r="388" spans="2:6" ht="11.85" x14ac:dyDescent="0.3">
      <c r="B388" s="38" t="s">
        <v>96</v>
      </c>
      <c r="C388" s="282"/>
      <c r="D388" s="283"/>
      <c r="E388" s="283"/>
      <c r="F388" s="284"/>
    </row>
    <row r="389" spans="2:6" ht="11.85" x14ac:dyDescent="0.3">
      <c r="B389" s="119"/>
      <c r="C389" s="113" t="s">
        <v>311</v>
      </c>
      <c r="D389" s="115" t="s">
        <v>211</v>
      </c>
      <c r="E389" s="113" t="s">
        <v>209</v>
      </c>
      <c r="F389" s="115" t="s">
        <v>312</v>
      </c>
    </row>
    <row r="390" spans="2:6" ht="11.85" x14ac:dyDescent="0.3">
      <c r="B390" s="119"/>
      <c r="C390" s="116" t="s">
        <v>340</v>
      </c>
      <c r="D390" s="106"/>
      <c r="E390" s="133">
        <f>SUM(D391:D393)</f>
        <v>11892789.219999999</v>
      </c>
      <c r="F390" s="143">
        <v>1</v>
      </c>
    </row>
    <row r="391" spans="2:6" ht="11.85" x14ac:dyDescent="0.3">
      <c r="B391" s="119"/>
      <c r="C391" s="123" t="s">
        <v>341</v>
      </c>
      <c r="D391" s="128">
        <f>6531866.8+2037937.16</f>
        <v>8569803.959999999</v>
      </c>
      <c r="E391" s="114"/>
      <c r="F391" s="143">
        <v>0.72060000000000002</v>
      </c>
    </row>
    <row r="392" spans="2:6" ht="11.85" x14ac:dyDescent="0.3">
      <c r="B392" s="119"/>
      <c r="C392" s="123" t="s">
        <v>342</v>
      </c>
      <c r="D392" s="128">
        <v>1057696.76</v>
      </c>
      <c r="E392" s="114"/>
      <c r="F392" s="143">
        <v>8.8900000000000007E-2</v>
      </c>
    </row>
    <row r="393" spans="2:6" ht="11.85" x14ac:dyDescent="0.3">
      <c r="B393" s="119"/>
      <c r="C393" s="123" t="s">
        <v>359</v>
      </c>
      <c r="D393" s="128">
        <v>2265288.5</v>
      </c>
      <c r="E393" s="161"/>
      <c r="F393" s="162">
        <v>0.1905</v>
      </c>
    </row>
    <row r="394" spans="2:6" ht="36" customHeight="1" thickBot="1" x14ac:dyDescent="0.35">
      <c r="B394" s="39" t="s">
        <v>97</v>
      </c>
      <c r="C394" s="310"/>
      <c r="D394" s="311"/>
      <c r="E394" s="311"/>
      <c r="F394" s="312"/>
    </row>
    <row r="395" spans="2:6" ht="15.75" customHeight="1" thickBot="1" x14ac:dyDescent="0.35">
      <c r="B395" s="120"/>
      <c r="C395" s="296" t="s">
        <v>313</v>
      </c>
      <c r="D395" s="297"/>
      <c r="E395" s="297"/>
      <c r="F395" s="298"/>
    </row>
    <row r="396" spans="2:6" ht="22.2" customHeight="1" thickBot="1" x14ac:dyDescent="0.35">
      <c r="B396" s="120"/>
      <c r="C396" s="299" t="s">
        <v>384</v>
      </c>
      <c r="D396" s="300"/>
      <c r="E396" s="300"/>
      <c r="F396" s="301"/>
    </row>
    <row r="397" spans="2:6" ht="28.8" customHeight="1" thickBot="1" x14ac:dyDescent="0.35">
      <c r="B397" s="120"/>
      <c r="C397" s="302" t="s">
        <v>385</v>
      </c>
      <c r="D397" s="303"/>
      <c r="E397" s="303"/>
      <c r="F397" s="304"/>
    </row>
    <row r="398" spans="2:6" ht="24" customHeight="1" thickBot="1" x14ac:dyDescent="0.35">
      <c r="B398" s="120"/>
      <c r="C398" s="302" t="s">
        <v>386</v>
      </c>
      <c r="D398" s="303"/>
      <c r="E398" s="303"/>
      <c r="F398" s="304"/>
    </row>
    <row r="399" spans="2:6" ht="28.2" customHeight="1" thickBot="1" x14ac:dyDescent="0.35">
      <c r="B399" s="120"/>
      <c r="C399" s="302" t="s">
        <v>387</v>
      </c>
      <c r="D399" s="303"/>
      <c r="E399" s="303"/>
      <c r="F399" s="304"/>
    </row>
    <row r="400" spans="2:6" ht="28.2" customHeight="1" thickBot="1" x14ac:dyDescent="0.35">
      <c r="B400" s="120"/>
      <c r="C400" s="302" t="s">
        <v>388</v>
      </c>
      <c r="D400" s="303"/>
      <c r="E400" s="303"/>
      <c r="F400" s="304"/>
    </row>
    <row r="401" spans="2:6" ht="30.75" customHeight="1" thickBot="1" x14ac:dyDescent="0.35">
      <c r="B401" s="120"/>
      <c r="C401" s="302" t="s">
        <v>389</v>
      </c>
      <c r="D401" s="303"/>
      <c r="E401" s="303"/>
      <c r="F401" s="304"/>
    </row>
    <row r="402" spans="2:6" ht="12" customHeight="1" thickBot="1" x14ac:dyDescent="0.35">
      <c r="B402" s="40"/>
      <c r="C402" s="291"/>
      <c r="D402" s="214"/>
      <c r="E402" s="214"/>
      <c r="F402" s="292"/>
    </row>
    <row r="403" spans="2:6" ht="30" customHeight="1" thickBot="1" x14ac:dyDescent="0.35">
      <c r="B403" s="219" t="s">
        <v>98</v>
      </c>
      <c r="C403" s="220"/>
      <c r="D403" s="220"/>
      <c r="E403" s="220"/>
      <c r="F403" s="221"/>
    </row>
    <row r="404" spans="2:6" ht="12" customHeight="1" thickBot="1" x14ac:dyDescent="0.35">
      <c r="B404" s="41"/>
      <c r="C404" s="291"/>
      <c r="D404" s="214"/>
      <c r="E404" s="214"/>
      <c r="F404" s="292"/>
    </row>
    <row r="405" spans="2:6" ht="11.85" x14ac:dyDescent="0.3">
      <c r="B405" s="33"/>
      <c r="C405" s="293"/>
      <c r="D405" s="294"/>
      <c r="E405" s="294"/>
      <c r="F405" s="295"/>
    </row>
    <row r="406" spans="2:6" ht="11.85" x14ac:dyDescent="0.3">
      <c r="B406" s="31" t="s">
        <v>99</v>
      </c>
      <c r="C406" s="282"/>
      <c r="D406" s="283"/>
      <c r="E406" s="283"/>
      <c r="F406" s="284"/>
    </row>
    <row r="407" spans="2:6" ht="11.85" x14ac:dyDescent="0.3">
      <c r="B407" s="34" t="s">
        <v>100</v>
      </c>
      <c r="C407" s="282"/>
      <c r="D407" s="283"/>
      <c r="E407" s="283"/>
      <c r="F407" s="284"/>
    </row>
    <row r="408" spans="2:6" ht="12.45" thickBot="1" x14ac:dyDescent="0.35">
      <c r="B408" s="31" t="s">
        <v>101</v>
      </c>
      <c r="C408" s="285"/>
      <c r="D408" s="286"/>
      <c r="E408" s="286"/>
      <c r="F408" s="287"/>
    </row>
    <row r="409" spans="2:6" ht="14.4" customHeight="1" x14ac:dyDescent="0.3">
      <c r="B409" s="305" t="s">
        <v>102</v>
      </c>
      <c r="C409" s="288" t="s">
        <v>393</v>
      </c>
      <c r="D409" s="289"/>
      <c r="E409" s="289"/>
      <c r="F409" s="290"/>
    </row>
    <row r="410" spans="2:6" ht="15.6" customHeight="1" x14ac:dyDescent="0.3">
      <c r="B410" s="306"/>
      <c r="C410" s="307" t="s">
        <v>394</v>
      </c>
      <c r="D410" s="308"/>
      <c r="E410" s="308"/>
      <c r="F410" s="309"/>
    </row>
    <row r="411" spans="2:6" ht="17.55" customHeight="1" x14ac:dyDescent="0.3">
      <c r="B411" s="306"/>
      <c r="C411" s="307" t="s">
        <v>363</v>
      </c>
      <c r="D411" s="308"/>
      <c r="E411" s="308"/>
      <c r="F411" s="309"/>
    </row>
    <row r="412" spans="2:6" ht="10.8" customHeight="1" x14ac:dyDescent="0.3">
      <c r="B412" s="306"/>
      <c r="C412" s="307"/>
      <c r="D412" s="308"/>
      <c r="E412" s="308"/>
      <c r="F412" s="309"/>
    </row>
    <row r="413" spans="2:6" ht="16.8" customHeight="1" x14ac:dyDescent="0.3">
      <c r="B413" s="306"/>
      <c r="C413" s="307" t="s">
        <v>364</v>
      </c>
      <c r="D413" s="308"/>
      <c r="E413" s="308"/>
      <c r="F413" s="309"/>
    </row>
    <row r="414" spans="2:6" ht="16.2" customHeight="1" x14ac:dyDescent="0.3">
      <c r="B414" s="306"/>
      <c r="C414" s="307" t="s">
        <v>365</v>
      </c>
      <c r="D414" s="308"/>
      <c r="E414" s="308"/>
      <c r="F414" s="309"/>
    </row>
    <row r="415" spans="2:6" ht="15" customHeight="1" thickBot="1" x14ac:dyDescent="0.35">
      <c r="B415" s="306"/>
      <c r="C415" s="307" t="s">
        <v>366</v>
      </c>
      <c r="D415" s="308"/>
      <c r="E415" s="308"/>
      <c r="F415" s="309"/>
    </row>
    <row r="416" spans="2:6" ht="15" customHeight="1" thickBot="1" x14ac:dyDescent="0.35">
      <c r="B416" s="32"/>
      <c r="C416" s="213"/>
      <c r="D416" s="214"/>
      <c r="E416" s="214"/>
      <c r="F416" s="215"/>
    </row>
    <row r="417" spans="2:6" ht="30" customHeight="1" thickBot="1" x14ac:dyDescent="0.35">
      <c r="B417" s="219" t="s">
        <v>103</v>
      </c>
      <c r="C417" s="220"/>
      <c r="D417" s="220"/>
      <c r="E417" s="220"/>
      <c r="F417" s="221"/>
    </row>
    <row r="418" spans="2:6" ht="30" customHeight="1" thickBot="1" x14ac:dyDescent="0.35">
      <c r="B418" s="216" t="s">
        <v>4</v>
      </c>
      <c r="C418" s="217"/>
      <c r="D418" s="217"/>
      <c r="E418" s="217"/>
      <c r="F418" s="218"/>
    </row>
    <row r="419" spans="2:6" ht="30" customHeight="1" thickBot="1" x14ac:dyDescent="0.35">
      <c r="B419" s="42" t="s">
        <v>104</v>
      </c>
      <c r="C419" s="43" t="s">
        <v>382</v>
      </c>
      <c r="D419" s="44"/>
      <c r="E419" s="44"/>
      <c r="F419" s="44" t="s">
        <v>353</v>
      </c>
    </row>
    <row r="420" spans="2:6" ht="30" customHeight="1" thickBot="1" x14ac:dyDescent="0.3">
      <c r="B420" s="45" t="s">
        <v>105</v>
      </c>
      <c r="C420" s="140">
        <v>165996</v>
      </c>
      <c r="D420" s="136"/>
      <c r="E420" s="136"/>
      <c r="F420" s="140">
        <v>153479.22</v>
      </c>
    </row>
    <row r="421" spans="2:6" thickBot="1" x14ac:dyDescent="0.25">
      <c r="B421" s="46" t="s">
        <v>106</v>
      </c>
      <c r="C421" s="141">
        <v>206976263</v>
      </c>
      <c r="D421" s="137"/>
      <c r="E421" s="137"/>
      <c r="F421" s="141">
        <v>15469128.220000001</v>
      </c>
    </row>
    <row r="422" spans="2:6" ht="12.45" thickBot="1" x14ac:dyDescent="0.3">
      <c r="B422" s="45" t="s">
        <v>107</v>
      </c>
      <c r="C422" s="140"/>
      <c r="D422" s="136"/>
      <c r="E422" s="136"/>
      <c r="F422" s="140"/>
    </row>
    <row r="423" spans="2:6" ht="12.45" thickBot="1" x14ac:dyDescent="0.3">
      <c r="B423" s="46" t="s">
        <v>108</v>
      </c>
      <c r="C423" s="141">
        <v>142215162</v>
      </c>
      <c r="D423" s="137"/>
      <c r="E423" s="137"/>
      <c r="F423" s="141">
        <v>254742516.86000001</v>
      </c>
    </row>
    <row r="424" spans="2:6" thickBot="1" x14ac:dyDescent="0.25">
      <c r="B424" s="45" t="s">
        <v>109</v>
      </c>
      <c r="C424" s="140">
        <v>75638135</v>
      </c>
      <c r="D424" s="136"/>
      <c r="E424" s="136"/>
      <c r="F424" s="140">
        <v>36724390.859999999</v>
      </c>
    </row>
    <row r="425" spans="2:6" thickBot="1" x14ac:dyDescent="0.25">
      <c r="B425" s="46" t="s">
        <v>110</v>
      </c>
      <c r="C425" s="141"/>
      <c r="D425" s="137"/>
      <c r="E425" s="137"/>
      <c r="F425" s="141"/>
    </row>
    <row r="426" spans="2:6" ht="12.45" thickBot="1" x14ac:dyDescent="0.3">
      <c r="B426" s="47" t="s">
        <v>111</v>
      </c>
      <c r="C426" s="140">
        <f>SUM(C420:C424)</f>
        <v>424995556</v>
      </c>
      <c r="D426" s="140"/>
      <c r="E426" s="140"/>
      <c r="F426" s="140">
        <f>SUM(F420:F424)</f>
        <v>307089515.16000003</v>
      </c>
    </row>
    <row r="427" spans="2:6" ht="11.85" x14ac:dyDescent="0.25">
      <c r="B427" s="48"/>
      <c r="C427" s="277"/>
      <c r="D427" s="278"/>
      <c r="E427" s="278"/>
      <c r="F427" s="279"/>
    </row>
    <row r="428" spans="2:6" ht="23.7" x14ac:dyDescent="0.3">
      <c r="B428" s="49" t="s">
        <v>112</v>
      </c>
      <c r="C428" s="280"/>
      <c r="D428" s="272"/>
      <c r="E428" s="272"/>
      <c r="F428" s="281"/>
    </row>
    <row r="429" spans="2:6" ht="35.549999999999997" x14ac:dyDescent="0.3">
      <c r="B429" s="50" t="s">
        <v>113</v>
      </c>
      <c r="C429" s="280"/>
      <c r="D429" s="272"/>
      <c r="E429" s="272"/>
      <c r="F429" s="281"/>
    </row>
    <row r="430" spans="2:6" ht="11.85" x14ac:dyDescent="0.3">
      <c r="B430" s="51" t="s">
        <v>114</v>
      </c>
      <c r="C430" s="280"/>
      <c r="D430" s="272"/>
      <c r="E430" s="272"/>
      <c r="F430" s="281"/>
    </row>
    <row r="431" spans="2:6" ht="11.85" x14ac:dyDescent="0.3">
      <c r="B431" s="51" t="s">
        <v>115</v>
      </c>
      <c r="C431" s="280"/>
      <c r="D431" s="272"/>
      <c r="E431" s="272"/>
      <c r="F431" s="281"/>
    </row>
    <row r="432" spans="2:6" ht="23.4" thickBot="1" x14ac:dyDescent="0.35">
      <c r="B432" s="52" t="s">
        <v>116</v>
      </c>
      <c r="C432" s="266"/>
      <c r="D432" s="267"/>
      <c r="E432" s="267"/>
      <c r="F432" s="268"/>
    </row>
    <row r="433" spans="2:8" ht="11.85" x14ac:dyDescent="0.3">
      <c r="B433" s="53"/>
      <c r="C433" s="269"/>
      <c r="D433" s="270"/>
      <c r="E433" s="270"/>
      <c r="F433" s="271"/>
    </row>
    <row r="434" spans="2:8" ht="36" x14ac:dyDescent="0.3">
      <c r="B434" s="49" t="s">
        <v>117</v>
      </c>
      <c r="C434" s="272"/>
      <c r="D434" s="273"/>
      <c r="E434" s="273"/>
      <c r="F434" s="274"/>
    </row>
    <row r="435" spans="2:8" ht="23.4" thickBot="1" x14ac:dyDescent="0.35">
      <c r="B435" s="52" t="s">
        <v>118</v>
      </c>
      <c r="C435" s="267"/>
      <c r="D435" s="275"/>
      <c r="E435" s="275"/>
      <c r="F435" s="276"/>
    </row>
    <row r="436" spans="2:8" ht="24" customHeight="1" thickBot="1" x14ac:dyDescent="0.35">
      <c r="B436" s="54" t="s">
        <v>119</v>
      </c>
      <c r="C436" s="146" t="s">
        <v>367</v>
      </c>
      <c r="D436" s="88"/>
      <c r="E436" s="88"/>
      <c r="F436" s="146" t="s">
        <v>383</v>
      </c>
    </row>
    <row r="437" spans="2:8" ht="12" customHeight="1" x14ac:dyDescent="0.25">
      <c r="B437" s="55" t="s">
        <v>119</v>
      </c>
      <c r="C437" s="199">
        <f>SUM(C438:C446)</f>
        <v>225131769.52000004</v>
      </c>
      <c r="D437" s="89"/>
      <c r="E437" s="89"/>
      <c r="F437" s="201">
        <f>SUM(F438:F446)</f>
        <v>310345733.5</v>
      </c>
    </row>
    <row r="438" spans="2:8" ht="12" customHeight="1" x14ac:dyDescent="0.25">
      <c r="B438" s="55" t="s">
        <v>120</v>
      </c>
      <c r="C438" s="200"/>
      <c r="D438" s="89"/>
      <c r="E438" s="89"/>
      <c r="F438" s="201"/>
    </row>
    <row r="439" spans="2:8" ht="11.4" x14ac:dyDescent="0.2">
      <c r="B439" s="56" t="s">
        <v>121</v>
      </c>
      <c r="C439" s="201">
        <v>107472193.11000001</v>
      </c>
      <c r="D439" s="89"/>
      <c r="E439" s="89"/>
      <c r="F439" s="201">
        <f>115887152+344208.5</f>
        <v>116231360.5</v>
      </c>
      <c r="H439" s="173"/>
    </row>
    <row r="440" spans="2:8" ht="11.4" x14ac:dyDescent="0.2">
      <c r="B440" s="56" t="s">
        <v>122</v>
      </c>
      <c r="C440" s="201">
        <v>2955444.76</v>
      </c>
      <c r="D440" s="89"/>
      <c r="E440" s="89"/>
      <c r="F440" s="201">
        <v>3097990</v>
      </c>
    </row>
    <row r="441" spans="2:8" ht="11.85" x14ac:dyDescent="0.25">
      <c r="B441" s="56" t="s">
        <v>123</v>
      </c>
      <c r="C441" s="202"/>
      <c r="D441" s="89"/>
      <c r="E441" s="89"/>
      <c r="F441" s="201"/>
    </row>
    <row r="442" spans="2:8" ht="11.4" x14ac:dyDescent="0.2">
      <c r="B442" s="56" t="s">
        <v>124</v>
      </c>
      <c r="C442" s="202"/>
      <c r="D442" s="89"/>
      <c r="E442" s="89"/>
      <c r="F442" s="201"/>
    </row>
    <row r="443" spans="2:8" ht="11.4" x14ac:dyDescent="0.2">
      <c r="B443" s="56" t="s">
        <v>125</v>
      </c>
      <c r="C443" s="202"/>
      <c r="D443" s="89"/>
      <c r="E443" s="89"/>
      <c r="F443" s="201"/>
    </row>
    <row r="444" spans="2:8" ht="11.85" x14ac:dyDescent="0.25">
      <c r="B444" s="56" t="s">
        <v>126</v>
      </c>
      <c r="C444" s="202"/>
      <c r="D444" s="89"/>
      <c r="E444" s="89"/>
      <c r="F444" s="201"/>
    </row>
    <row r="445" spans="2:8" ht="11.85" x14ac:dyDescent="0.25">
      <c r="B445" s="57" t="s">
        <v>127</v>
      </c>
      <c r="C445" s="203">
        <v>301123.46999999997</v>
      </c>
      <c r="D445" s="90"/>
      <c r="E445" s="90"/>
      <c r="F445" s="201">
        <v>1980</v>
      </c>
    </row>
    <row r="446" spans="2:8" ht="12.45" thickBot="1" x14ac:dyDescent="0.3">
      <c r="B446" s="57" t="s">
        <v>369</v>
      </c>
      <c r="C446" s="204">
        <v>114403008.18000001</v>
      </c>
      <c r="D446" s="69"/>
      <c r="E446" s="69"/>
      <c r="F446" s="201">
        <v>191014403</v>
      </c>
    </row>
    <row r="447" spans="2:8" ht="15.75" customHeight="1" thickBot="1" x14ac:dyDescent="0.35">
      <c r="B447" s="213" t="s">
        <v>128</v>
      </c>
      <c r="C447" s="214"/>
      <c r="D447" s="214"/>
      <c r="E447" s="214"/>
      <c r="F447" s="215"/>
    </row>
    <row r="448" spans="2:8" ht="12.45" thickBot="1" x14ac:dyDescent="0.35">
      <c r="B448" s="32"/>
      <c r="C448" s="64"/>
      <c r="D448" s="64"/>
      <c r="E448" s="64"/>
      <c r="F448" s="58"/>
    </row>
    <row r="449" spans="2:6" ht="36.75" customHeight="1" thickBot="1" x14ac:dyDescent="0.35">
      <c r="B449" s="210" t="s">
        <v>129</v>
      </c>
      <c r="C449" s="211"/>
      <c r="D449" s="211"/>
      <c r="E449" s="211"/>
      <c r="F449" s="212"/>
    </row>
    <row r="450" spans="2:6" ht="15" customHeight="1" x14ac:dyDescent="0.3">
      <c r="B450" s="240" t="s">
        <v>350</v>
      </c>
      <c r="C450" s="241"/>
      <c r="D450" s="241"/>
      <c r="E450" s="241"/>
      <c r="F450" s="242"/>
    </row>
    <row r="451" spans="2:6" ht="24" customHeight="1" x14ac:dyDescent="0.3">
      <c r="B451" s="256" t="s">
        <v>130</v>
      </c>
      <c r="C451" s="257"/>
      <c r="D451" s="257"/>
      <c r="E451" s="257"/>
      <c r="F451" s="258"/>
    </row>
    <row r="452" spans="2:6" ht="11.85" x14ac:dyDescent="0.3">
      <c r="B452" s="246" t="s">
        <v>396</v>
      </c>
      <c r="C452" s="247"/>
      <c r="D452" s="247"/>
      <c r="E452" s="247"/>
      <c r="F452" s="248"/>
    </row>
    <row r="453" spans="2:6" ht="15.75" customHeight="1" thickBot="1" x14ac:dyDescent="0.35">
      <c r="B453" s="259" t="s">
        <v>131</v>
      </c>
      <c r="C453" s="260"/>
      <c r="D453" s="260"/>
      <c r="E453" s="260"/>
      <c r="F453" s="261"/>
    </row>
    <row r="454" spans="2:6" ht="30" customHeight="1" thickBot="1" x14ac:dyDescent="0.35">
      <c r="B454" s="262" t="s">
        <v>132</v>
      </c>
      <c r="C454" s="263"/>
      <c r="D454" s="76"/>
      <c r="E454" s="76"/>
      <c r="F454" s="197">
        <v>2565572046</v>
      </c>
    </row>
    <row r="455" spans="2:6" ht="12" customHeight="1" x14ac:dyDescent="0.3">
      <c r="B455" s="264"/>
      <c r="C455" s="265"/>
      <c r="D455" s="151"/>
      <c r="E455" s="77"/>
      <c r="F455" s="186"/>
    </row>
    <row r="456" spans="2:6" ht="12" customHeight="1" x14ac:dyDescent="0.3">
      <c r="B456" s="232" t="s">
        <v>133</v>
      </c>
      <c r="C456" s="233"/>
      <c r="D456" s="152"/>
      <c r="E456" s="91"/>
      <c r="F456" s="193">
        <v>0</v>
      </c>
    </row>
    <row r="457" spans="2:6" ht="12" customHeight="1" x14ac:dyDescent="0.3">
      <c r="B457" s="226" t="s">
        <v>134</v>
      </c>
      <c r="C457" s="227"/>
      <c r="D457" s="153"/>
      <c r="E457" s="92"/>
      <c r="F457" s="194">
        <v>0</v>
      </c>
    </row>
    <row r="458" spans="2:6" ht="12" customHeight="1" x14ac:dyDescent="0.3">
      <c r="B458" s="226" t="s">
        <v>135</v>
      </c>
      <c r="C458" s="227"/>
      <c r="D458" s="153"/>
      <c r="E458" s="92"/>
      <c r="F458" s="188">
        <v>0</v>
      </c>
    </row>
    <row r="459" spans="2:6" ht="12" customHeight="1" x14ac:dyDescent="0.3">
      <c r="B459" s="226" t="s">
        <v>136</v>
      </c>
      <c r="C459" s="227"/>
      <c r="D459" s="153"/>
      <c r="E459" s="92"/>
      <c r="F459" s="188">
        <v>0</v>
      </c>
    </row>
    <row r="460" spans="2:6" ht="12" customHeight="1" x14ac:dyDescent="0.3">
      <c r="B460" s="226" t="s">
        <v>137</v>
      </c>
      <c r="C460" s="227"/>
      <c r="D460" s="153"/>
      <c r="E460" s="92"/>
      <c r="F460" s="188">
        <v>0</v>
      </c>
    </row>
    <row r="461" spans="2:6" ht="12" customHeight="1" x14ac:dyDescent="0.3">
      <c r="B461" s="226" t="s">
        <v>138</v>
      </c>
      <c r="C461" s="227"/>
      <c r="D461" s="153"/>
      <c r="E461" s="92"/>
      <c r="F461" s="188">
        <v>0</v>
      </c>
    </row>
    <row r="462" spans="2:6" ht="12" customHeight="1" thickBot="1" x14ac:dyDescent="0.35">
      <c r="B462" s="234" t="s">
        <v>139</v>
      </c>
      <c r="C462" s="235"/>
      <c r="D462" s="154"/>
      <c r="E462" s="93"/>
      <c r="F462" s="189">
        <v>0</v>
      </c>
    </row>
    <row r="463" spans="2:6" ht="12" customHeight="1" x14ac:dyDescent="0.3">
      <c r="B463" s="254"/>
      <c r="C463" s="255"/>
      <c r="D463" s="155"/>
      <c r="E463" s="94"/>
      <c r="F463" s="190"/>
    </row>
    <row r="464" spans="2:6" ht="12" customHeight="1" x14ac:dyDescent="0.3">
      <c r="B464" s="232" t="s">
        <v>140</v>
      </c>
      <c r="C464" s="233"/>
      <c r="D464" s="152"/>
      <c r="E464" s="91"/>
      <c r="F464" s="193">
        <v>0</v>
      </c>
    </row>
    <row r="465" spans="2:6" ht="12" customHeight="1" x14ac:dyDescent="0.3">
      <c r="B465" s="226" t="s">
        <v>141</v>
      </c>
      <c r="C465" s="227"/>
      <c r="D465" s="153"/>
      <c r="E465" s="92"/>
      <c r="F465" s="188">
        <v>0</v>
      </c>
    </row>
    <row r="466" spans="2:6" ht="12" customHeight="1" x14ac:dyDescent="0.3">
      <c r="B466" s="226" t="s">
        <v>142</v>
      </c>
      <c r="C466" s="227"/>
      <c r="D466" s="153"/>
      <c r="E466" s="92"/>
      <c r="F466" s="188">
        <v>0</v>
      </c>
    </row>
    <row r="467" spans="2:6" ht="12" customHeight="1" x14ac:dyDescent="0.3">
      <c r="B467" s="226" t="s">
        <v>143</v>
      </c>
      <c r="C467" s="227"/>
      <c r="D467" s="153"/>
      <c r="E467" s="92"/>
      <c r="F467" s="188">
        <v>0</v>
      </c>
    </row>
    <row r="468" spans="2:6" ht="12" customHeight="1" thickBot="1" x14ac:dyDescent="0.35">
      <c r="B468" s="59"/>
      <c r="C468" s="65"/>
      <c r="D468" s="156"/>
      <c r="E468" s="65"/>
      <c r="F468" s="195"/>
    </row>
    <row r="469" spans="2:6" ht="12" customHeight="1" thickBot="1" x14ac:dyDescent="0.35">
      <c r="B469" s="230" t="s">
        <v>144</v>
      </c>
      <c r="C469" s="231"/>
      <c r="D469" s="78"/>
      <c r="E469" s="78"/>
      <c r="F469" s="196">
        <f>+F454+F456-F467</f>
        <v>2565572046</v>
      </c>
    </row>
    <row r="470" spans="2:6" ht="12" customHeight="1" thickBot="1" x14ac:dyDescent="0.35">
      <c r="B470" s="60"/>
      <c r="C470" s="66"/>
      <c r="D470" s="66"/>
      <c r="E470" s="66"/>
      <c r="F470" s="70"/>
    </row>
    <row r="471" spans="2:6" ht="15" customHeight="1" x14ac:dyDescent="0.3">
      <c r="B471" s="240" t="s">
        <v>350</v>
      </c>
      <c r="C471" s="241"/>
      <c r="D471" s="241"/>
      <c r="E471" s="241"/>
      <c r="F471" s="242"/>
    </row>
    <row r="472" spans="2:6" ht="24" customHeight="1" x14ac:dyDescent="0.3">
      <c r="B472" s="243" t="s">
        <v>145</v>
      </c>
      <c r="C472" s="244"/>
      <c r="D472" s="244"/>
      <c r="E472" s="244"/>
      <c r="F472" s="245"/>
    </row>
    <row r="473" spans="2:6" ht="11.85" x14ac:dyDescent="0.3">
      <c r="B473" s="246" t="s">
        <v>396</v>
      </c>
      <c r="C473" s="247"/>
      <c r="D473" s="247"/>
      <c r="E473" s="247"/>
      <c r="F473" s="248"/>
    </row>
    <row r="474" spans="2:6" ht="15.75" customHeight="1" thickBot="1" x14ac:dyDescent="0.35">
      <c r="B474" s="249" t="s">
        <v>131</v>
      </c>
      <c r="C474" s="250"/>
      <c r="D474" s="250"/>
      <c r="E474" s="250"/>
      <c r="F474" s="251"/>
    </row>
    <row r="475" spans="2:6" ht="30" customHeight="1" thickBot="1" x14ac:dyDescent="0.35">
      <c r="B475" s="252" t="s">
        <v>146</v>
      </c>
      <c r="C475" s="253"/>
      <c r="D475" s="95"/>
      <c r="E475" s="95"/>
      <c r="F475" s="198">
        <v>2484862016</v>
      </c>
    </row>
    <row r="476" spans="2:6" ht="12" customHeight="1" x14ac:dyDescent="0.3">
      <c r="B476" s="236"/>
      <c r="C476" s="237"/>
      <c r="D476" s="96"/>
      <c r="E476" s="96"/>
      <c r="F476" s="186"/>
    </row>
    <row r="477" spans="2:6" ht="12" customHeight="1" x14ac:dyDescent="0.3">
      <c r="B477" s="232" t="s">
        <v>147</v>
      </c>
      <c r="C477" s="233"/>
      <c r="D477" s="80"/>
      <c r="E477" s="80"/>
      <c r="F477" s="187">
        <f>SUM(F478:F498)</f>
        <v>239490556</v>
      </c>
    </row>
    <row r="478" spans="2:6" ht="12" customHeight="1" x14ac:dyDescent="0.3">
      <c r="B478" s="238" t="s">
        <v>148</v>
      </c>
      <c r="C478" s="239"/>
      <c r="D478" s="81"/>
      <c r="E478" s="81"/>
      <c r="F478" s="188"/>
    </row>
    <row r="479" spans="2:6" ht="12" customHeight="1" x14ac:dyDescent="0.3">
      <c r="B479" s="226" t="s">
        <v>149</v>
      </c>
      <c r="C479" s="227"/>
      <c r="D479" s="79"/>
      <c r="E479" s="79"/>
      <c r="F479" s="188"/>
    </row>
    <row r="480" spans="2:6" ht="12" customHeight="1" x14ac:dyDescent="0.3">
      <c r="B480" s="226" t="s">
        <v>150</v>
      </c>
      <c r="C480" s="227"/>
      <c r="D480" s="79"/>
      <c r="E480" s="79"/>
      <c r="F480" s="188">
        <v>23083589</v>
      </c>
    </row>
    <row r="481" spans="2:6" ht="12" customHeight="1" x14ac:dyDescent="0.3">
      <c r="B481" s="238" t="s">
        <v>151</v>
      </c>
      <c r="C481" s="239"/>
      <c r="D481" s="81"/>
      <c r="E481" s="81"/>
      <c r="F481" s="188">
        <v>10756927</v>
      </c>
    </row>
    <row r="482" spans="2:6" ht="12" customHeight="1" x14ac:dyDescent="0.3">
      <c r="B482" s="226" t="s">
        <v>152</v>
      </c>
      <c r="C482" s="227"/>
      <c r="D482" s="79"/>
      <c r="E482" s="79"/>
      <c r="F482" s="188">
        <v>30937191</v>
      </c>
    </row>
    <row r="483" spans="2:6" ht="12" customHeight="1" x14ac:dyDescent="0.3">
      <c r="B483" s="226" t="s">
        <v>153</v>
      </c>
      <c r="C483" s="227"/>
      <c r="D483" s="79"/>
      <c r="E483" s="79"/>
      <c r="F483" s="188">
        <v>6917493</v>
      </c>
    </row>
    <row r="484" spans="2:6" ht="12" customHeight="1" x14ac:dyDescent="0.3">
      <c r="B484" s="226" t="s">
        <v>154</v>
      </c>
      <c r="C484" s="227"/>
      <c r="D484" s="79"/>
      <c r="E484" s="79"/>
      <c r="F484" s="188"/>
    </row>
    <row r="485" spans="2:6" ht="12" customHeight="1" x14ac:dyDescent="0.3">
      <c r="B485" s="226" t="s">
        <v>155</v>
      </c>
      <c r="C485" s="227"/>
      <c r="D485" s="79"/>
      <c r="E485" s="79"/>
      <c r="F485" s="188">
        <v>9044182</v>
      </c>
    </row>
    <row r="486" spans="2:6" ht="12" customHeight="1" x14ac:dyDescent="0.3">
      <c r="B486" s="226" t="s">
        <v>156</v>
      </c>
      <c r="C486" s="227"/>
      <c r="D486" s="79"/>
      <c r="E486" s="79"/>
      <c r="F486" s="188"/>
    </row>
    <row r="487" spans="2:6" ht="12" customHeight="1" x14ac:dyDescent="0.3">
      <c r="B487" s="226" t="s">
        <v>157</v>
      </c>
      <c r="C487" s="227"/>
      <c r="D487" s="79"/>
      <c r="E487" s="79"/>
      <c r="F487" s="188"/>
    </row>
    <row r="488" spans="2:6" ht="12" customHeight="1" x14ac:dyDescent="0.3">
      <c r="B488" s="226" t="s">
        <v>158</v>
      </c>
      <c r="C488" s="227"/>
      <c r="D488" s="79"/>
      <c r="E488" s="79"/>
      <c r="F488" s="188">
        <v>4413794</v>
      </c>
    </row>
    <row r="489" spans="2:6" ht="12" customHeight="1" x14ac:dyDescent="0.3">
      <c r="B489" s="226" t="s">
        <v>159</v>
      </c>
      <c r="C489" s="227"/>
      <c r="D489" s="79"/>
      <c r="E489" s="79"/>
      <c r="F489" s="188">
        <v>154337380</v>
      </c>
    </row>
    <row r="490" spans="2:6" ht="12" customHeight="1" x14ac:dyDescent="0.3">
      <c r="B490" s="226" t="s">
        <v>160</v>
      </c>
      <c r="C490" s="227"/>
      <c r="D490" s="79"/>
      <c r="E490" s="79"/>
      <c r="F490" s="188"/>
    </row>
    <row r="491" spans="2:6" ht="12" customHeight="1" x14ac:dyDescent="0.3">
      <c r="B491" s="226" t="s">
        <v>344</v>
      </c>
      <c r="C491" s="227"/>
      <c r="D491" s="79"/>
      <c r="E491" s="79"/>
      <c r="F491" s="188"/>
    </row>
    <row r="492" spans="2:6" ht="12" customHeight="1" x14ac:dyDescent="0.3">
      <c r="B492" s="226" t="s">
        <v>161</v>
      </c>
      <c r="C492" s="227"/>
      <c r="D492" s="79"/>
      <c r="E492" s="79"/>
      <c r="F492" s="188"/>
    </row>
    <row r="493" spans="2:6" ht="12" customHeight="1" x14ac:dyDescent="0.3">
      <c r="B493" s="226" t="s">
        <v>162</v>
      </c>
      <c r="C493" s="227"/>
      <c r="D493" s="79"/>
      <c r="E493" s="79"/>
      <c r="F493" s="188"/>
    </row>
    <row r="494" spans="2:6" ht="12" customHeight="1" x14ac:dyDescent="0.3">
      <c r="B494" s="226" t="s">
        <v>163</v>
      </c>
      <c r="C494" s="227"/>
      <c r="D494" s="79"/>
      <c r="E494" s="79"/>
      <c r="F494" s="188"/>
    </row>
    <row r="495" spans="2:6" ht="12" customHeight="1" x14ac:dyDescent="0.3">
      <c r="B495" s="226" t="s">
        <v>164</v>
      </c>
      <c r="C495" s="227"/>
      <c r="D495" s="79"/>
      <c r="E495" s="79"/>
      <c r="F495" s="188"/>
    </row>
    <row r="496" spans="2:6" ht="12" customHeight="1" x14ac:dyDescent="0.3">
      <c r="B496" s="226" t="s">
        <v>165</v>
      </c>
      <c r="C496" s="227"/>
      <c r="D496" s="79"/>
      <c r="E496" s="79"/>
      <c r="F496" s="188"/>
    </row>
    <row r="497" spans="2:8" ht="12" customHeight="1" x14ac:dyDescent="0.3">
      <c r="B497" s="226" t="s">
        <v>166</v>
      </c>
      <c r="C497" s="227"/>
      <c r="D497" s="79"/>
      <c r="E497" s="79"/>
      <c r="F497" s="188"/>
    </row>
    <row r="498" spans="2:8" ht="12" customHeight="1" thickBot="1" x14ac:dyDescent="0.35">
      <c r="B498" s="234" t="s">
        <v>167</v>
      </c>
      <c r="C498" s="235"/>
      <c r="D498" s="82"/>
      <c r="E498" s="82"/>
      <c r="F498" s="189"/>
    </row>
    <row r="499" spans="2:8" ht="12" customHeight="1" x14ac:dyDescent="0.3">
      <c r="B499" s="236"/>
      <c r="C499" s="237"/>
      <c r="D499" s="83"/>
      <c r="E499" s="83"/>
      <c r="F499" s="190"/>
    </row>
    <row r="500" spans="2:8" ht="12" customHeight="1" x14ac:dyDescent="0.3">
      <c r="B500" s="232" t="s">
        <v>168</v>
      </c>
      <c r="C500" s="233"/>
      <c r="D500" s="80"/>
      <c r="E500" s="80"/>
      <c r="F500" s="187">
        <f>SUM(F501:F507)</f>
        <v>129186184</v>
      </c>
    </row>
    <row r="501" spans="2:8" ht="12" customHeight="1" x14ac:dyDescent="0.3">
      <c r="B501" s="226" t="s">
        <v>169</v>
      </c>
      <c r="C501" s="227"/>
      <c r="D501" s="79"/>
      <c r="E501" s="79"/>
      <c r="F501" s="188">
        <v>119331331</v>
      </c>
    </row>
    <row r="502" spans="2:8" ht="12" customHeight="1" x14ac:dyDescent="0.3">
      <c r="B502" s="226" t="s">
        <v>170</v>
      </c>
      <c r="C502" s="227"/>
      <c r="D502" s="79"/>
      <c r="E502" s="79"/>
      <c r="F502" s="188"/>
    </row>
    <row r="503" spans="2:8" ht="12" customHeight="1" x14ac:dyDescent="0.3">
      <c r="B503" s="226" t="s">
        <v>171</v>
      </c>
      <c r="C503" s="227"/>
      <c r="D503" s="79"/>
      <c r="E503" s="79"/>
      <c r="F503" s="188"/>
    </row>
    <row r="504" spans="2:8" ht="12" customHeight="1" x14ac:dyDescent="0.3">
      <c r="B504" s="226" t="s">
        <v>172</v>
      </c>
      <c r="C504" s="227"/>
      <c r="D504" s="79"/>
      <c r="E504" s="79"/>
      <c r="F504" s="188"/>
    </row>
    <row r="505" spans="2:8" ht="12" customHeight="1" x14ac:dyDescent="0.3">
      <c r="B505" s="226" t="s">
        <v>173</v>
      </c>
      <c r="C505" s="227"/>
      <c r="D505" s="79"/>
      <c r="E505" s="79"/>
      <c r="F505" s="188"/>
    </row>
    <row r="506" spans="2:8" ht="12" customHeight="1" x14ac:dyDescent="0.3">
      <c r="B506" s="226" t="s">
        <v>174</v>
      </c>
      <c r="C506" s="227"/>
      <c r="D506" s="79"/>
      <c r="E506" s="79"/>
      <c r="F506" s="188">
        <v>9854853</v>
      </c>
    </row>
    <row r="507" spans="2:8" ht="12" customHeight="1" x14ac:dyDescent="0.3">
      <c r="B507" s="226" t="s">
        <v>175</v>
      </c>
      <c r="C507" s="227"/>
      <c r="D507" s="79"/>
      <c r="E507" s="79"/>
      <c r="F507" s="188"/>
      <c r="G507" s="122"/>
      <c r="H507" s="103"/>
    </row>
    <row r="508" spans="2:8" ht="12" customHeight="1" thickBot="1" x14ac:dyDescent="0.35">
      <c r="B508" s="228"/>
      <c r="C508" s="229"/>
      <c r="D508" s="84"/>
      <c r="E508" s="84"/>
      <c r="F508" s="191"/>
    </row>
    <row r="509" spans="2:8" ht="12" customHeight="1" thickBot="1" x14ac:dyDescent="0.35">
      <c r="B509" s="230" t="s">
        <v>176</v>
      </c>
      <c r="C509" s="231"/>
      <c r="D509" s="78"/>
      <c r="E509" s="78"/>
      <c r="F509" s="192">
        <f>+F475-F477+F500</f>
        <v>2374557644</v>
      </c>
    </row>
    <row r="510" spans="2:8" ht="12.6" thickBot="1" x14ac:dyDescent="0.35">
      <c r="B510" s="61"/>
      <c r="C510" s="67"/>
      <c r="D510" s="67"/>
      <c r="E510" s="67"/>
      <c r="F510" s="62"/>
    </row>
    <row r="512" spans="2:8" ht="13.2" x14ac:dyDescent="0.3">
      <c r="B512" s="86"/>
      <c r="F512" s="122"/>
      <c r="G512" s="122"/>
    </row>
    <row r="513" spans="2:6" x14ac:dyDescent="0.2">
      <c r="B513" s="85"/>
    </row>
    <row r="514" spans="2:6" ht="50.4" customHeight="1" x14ac:dyDescent="0.3">
      <c r="B514" s="222"/>
      <c r="C514" s="222"/>
      <c r="D514" s="222"/>
      <c r="E514" s="222"/>
      <c r="F514" s="222"/>
    </row>
  </sheetData>
  <sheetProtection formatColumns="0" formatRows="0"/>
  <mergeCells count="271">
    <mergeCell ref="C36:F36"/>
    <mergeCell ref="C37:F37"/>
    <mergeCell ref="C27:F27"/>
    <mergeCell ref="C32:F32"/>
    <mergeCell ref="C35:F35"/>
    <mergeCell ref="C38:F38"/>
    <mergeCell ref="B4:F4"/>
    <mergeCell ref="B5:F5"/>
    <mergeCell ref="B6:F6"/>
    <mergeCell ref="B7:F7"/>
    <mergeCell ref="B8:F8"/>
    <mergeCell ref="C9:F9"/>
    <mergeCell ref="C21:F21"/>
    <mergeCell ref="C24:F24"/>
    <mergeCell ref="C25:F25"/>
    <mergeCell ref="C26:F26"/>
    <mergeCell ref="C10:F10"/>
    <mergeCell ref="C11:F11"/>
    <mergeCell ref="C12:F12"/>
    <mergeCell ref="C18:F18"/>
    <mergeCell ref="C19:F19"/>
    <mergeCell ref="C20:F20"/>
    <mergeCell ref="C84:F84"/>
    <mergeCell ref="C85:F85"/>
    <mergeCell ref="C86:F86"/>
    <mergeCell ref="C87:F87"/>
    <mergeCell ref="C88:F88"/>
    <mergeCell ref="C39:F39"/>
    <mergeCell ref="C40:F40"/>
    <mergeCell ref="C41:F41"/>
    <mergeCell ref="C61:F61"/>
    <mergeCell ref="C62:F62"/>
    <mergeCell ref="C63:F63"/>
    <mergeCell ref="C83:F83"/>
    <mergeCell ref="C95:F95"/>
    <mergeCell ref="C96:F96"/>
    <mergeCell ref="C97:F97"/>
    <mergeCell ref="C98:F98"/>
    <mergeCell ref="C99:F99"/>
    <mergeCell ref="C100:F100"/>
    <mergeCell ref="C89:F89"/>
    <mergeCell ref="C90:F90"/>
    <mergeCell ref="C91:F91"/>
    <mergeCell ref="C92:F92"/>
    <mergeCell ref="C93:F93"/>
    <mergeCell ref="C94:F94"/>
    <mergeCell ref="C156:F156"/>
    <mergeCell ref="C157:F157"/>
    <mergeCell ref="C161:F161"/>
    <mergeCell ref="C162:F162"/>
    <mergeCell ref="C158:F158"/>
    <mergeCell ref="C159:F159"/>
    <mergeCell ref="C163:F163"/>
    <mergeCell ref="C101:F101"/>
    <mergeCell ref="C102:F102"/>
    <mergeCell ref="C103:F103"/>
    <mergeCell ref="C146:F146"/>
    <mergeCell ref="C147:F147"/>
    <mergeCell ref="C145:F145"/>
    <mergeCell ref="C160:F160"/>
    <mergeCell ref="C154:F154"/>
    <mergeCell ref="C155:F155"/>
    <mergeCell ref="C171:F171"/>
    <mergeCell ref="C172:F172"/>
    <mergeCell ref="C173:F173"/>
    <mergeCell ref="C174:F174"/>
    <mergeCell ref="C175:F175"/>
    <mergeCell ref="C176:F176"/>
    <mergeCell ref="C164:F164"/>
    <mergeCell ref="C165:F165"/>
    <mergeCell ref="C166:F166"/>
    <mergeCell ref="C167:F167"/>
    <mergeCell ref="C168:F168"/>
    <mergeCell ref="C170:F170"/>
    <mergeCell ref="C169:F169"/>
    <mergeCell ref="C234:F234"/>
    <mergeCell ref="C235:F235"/>
    <mergeCell ref="B249:F249"/>
    <mergeCell ref="C250:F250"/>
    <mergeCell ref="C251:F251"/>
    <mergeCell ref="C252:F252"/>
    <mergeCell ref="C177:F177"/>
    <mergeCell ref="C215:F215"/>
    <mergeCell ref="C216:F216"/>
    <mergeCell ref="C217:F217"/>
    <mergeCell ref="C225:F225"/>
    <mergeCell ref="C244:F244"/>
    <mergeCell ref="C226:F226"/>
    <mergeCell ref="C227:F227"/>
    <mergeCell ref="C228:F228"/>
    <mergeCell ref="C229:F229"/>
    <mergeCell ref="C254:F254"/>
    <mergeCell ref="C255:F255"/>
    <mergeCell ref="C256:F256"/>
    <mergeCell ref="C257:F257"/>
    <mergeCell ref="C258:F258"/>
    <mergeCell ref="C259:F259"/>
    <mergeCell ref="C253:F253"/>
    <mergeCell ref="C236:F236"/>
    <mergeCell ref="C237:F237"/>
    <mergeCell ref="C238:F238"/>
    <mergeCell ref="C239:F239"/>
    <mergeCell ref="C243:F243"/>
    <mergeCell ref="C266:F266"/>
    <mergeCell ref="C267:F267"/>
    <mergeCell ref="C268:F268"/>
    <mergeCell ref="C269:F269"/>
    <mergeCell ref="C270:F270"/>
    <mergeCell ref="C271:F271"/>
    <mergeCell ref="C260:F260"/>
    <mergeCell ref="C261:F261"/>
    <mergeCell ref="C262:F262"/>
    <mergeCell ref="C263:F263"/>
    <mergeCell ref="C264:F264"/>
    <mergeCell ref="C265:F265"/>
    <mergeCell ref="C280:F280"/>
    <mergeCell ref="C285:F285"/>
    <mergeCell ref="C286:F286"/>
    <mergeCell ref="C289:F289"/>
    <mergeCell ref="C274:F274"/>
    <mergeCell ref="C275:F275"/>
    <mergeCell ref="C276:F276"/>
    <mergeCell ref="C277:F277"/>
    <mergeCell ref="C278:F278"/>
    <mergeCell ref="C279:F279"/>
    <mergeCell ref="C296:F296"/>
    <mergeCell ref="C297:F297"/>
    <mergeCell ref="C298:F298"/>
    <mergeCell ref="C299:F299"/>
    <mergeCell ref="C300:F300"/>
    <mergeCell ref="C301:F301"/>
    <mergeCell ref="C290:F290"/>
    <mergeCell ref="C291:F291"/>
    <mergeCell ref="C292:F292"/>
    <mergeCell ref="C293:F293"/>
    <mergeCell ref="C294:F294"/>
    <mergeCell ref="C295:F295"/>
    <mergeCell ref="C302:F302"/>
    <mergeCell ref="C303:F303"/>
    <mergeCell ref="C314:F314"/>
    <mergeCell ref="C319:F319"/>
    <mergeCell ref="C320:F320"/>
    <mergeCell ref="C321:F321"/>
    <mergeCell ref="C304:F304"/>
    <mergeCell ref="C315:F315"/>
    <mergeCell ref="C316:F316"/>
    <mergeCell ref="C317:F317"/>
    <mergeCell ref="C332:F332"/>
    <mergeCell ref="C333:F333"/>
    <mergeCell ref="C334:F334"/>
    <mergeCell ref="C335:F335"/>
    <mergeCell ref="C338:F338"/>
    <mergeCell ref="C339:F339"/>
    <mergeCell ref="C336:F336"/>
    <mergeCell ref="C337:F337"/>
    <mergeCell ref="C322:F322"/>
    <mergeCell ref="C323:F323"/>
    <mergeCell ref="C324:F324"/>
    <mergeCell ref="C325:F325"/>
    <mergeCell ref="C328:F328"/>
    <mergeCell ref="C329:F329"/>
    <mergeCell ref="C330:F330"/>
    <mergeCell ref="C331:F331"/>
    <mergeCell ref="C386:F386"/>
    <mergeCell ref="C387:F387"/>
    <mergeCell ref="C402:F402"/>
    <mergeCell ref="C388:F388"/>
    <mergeCell ref="C394:F394"/>
    <mergeCell ref="C346:F346"/>
    <mergeCell ref="C347:F347"/>
    <mergeCell ref="C350:F350"/>
    <mergeCell ref="C385:F385"/>
    <mergeCell ref="C348:F348"/>
    <mergeCell ref="C349:F349"/>
    <mergeCell ref="C404:F404"/>
    <mergeCell ref="C405:F405"/>
    <mergeCell ref="C395:F395"/>
    <mergeCell ref="C396:F396"/>
    <mergeCell ref="C397:F397"/>
    <mergeCell ref="B409:B415"/>
    <mergeCell ref="C398:F398"/>
    <mergeCell ref="C399:F399"/>
    <mergeCell ref="C400:F400"/>
    <mergeCell ref="C401:F401"/>
    <mergeCell ref="C410:F410"/>
    <mergeCell ref="C411:F411"/>
    <mergeCell ref="C412:F412"/>
    <mergeCell ref="C413:F413"/>
    <mergeCell ref="C414:F414"/>
    <mergeCell ref="C415:F415"/>
    <mergeCell ref="C427:F427"/>
    <mergeCell ref="C428:F428"/>
    <mergeCell ref="C429:F429"/>
    <mergeCell ref="C430:F430"/>
    <mergeCell ref="C431:F431"/>
    <mergeCell ref="C406:F406"/>
    <mergeCell ref="C407:F407"/>
    <mergeCell ref="C408:F408"/>
    <mergeCell ref="C409:F409"/>
    <mergeCell ref="C416:F416"/>
    <mergeCell ref="B450:F450"/>
    <mergeCell ref="B451:F451"/>
    <mergeCell ref="B452:F452"/>
    <mergeCell ref="B453:F453"/>
    <mergeCell ref="B454:C454"/>
    <mergeCell ref="B455:C455"/>
    <mergeCell ref="C432:F432"/>
    <mergeCell ref="C433:F433"/>
    <mergeCell ref="C434:F434"/>
    <mergeCell ref="C435:F435"/>
    <mergeCell ref="B462:C462"/>
    <mergeCell ref="B463:C463"/>
    <mergeCell ref="B464:C464"/>
    <mergeCell ref="B465:C465"/>
    <mergeCell ref="B466:C466"/>
    <mergeCell ref="B467:C467"/>
    <mergeCell ref="B456:C456"/>
    <mergeCell ref="B457:C457"/>
    <mergeCell ref="B458:C458"/>
    <mergeCell ref="B459:C459"/>
    <mergeCell ref="B460:C460"/>
    <mergeCell ref="B461:C461"/>
    <mergeCell ref="B476:C476"/>
    <mergeCell ref="B477:C477"/>
    <mergeCell ref="B478:C478"/>
    <mergeCell ref="B479:C479"/>
    <mergeCell ref="B480:C480"/>
    <mergeCell ref="B481:C481"/>
    <mergeCell ref="B469:C469"/>
    <mergeCell ref="B471:F471"/>
    <mergeCell ref="B472:F472"/>
    <mergeCell ref="B473:F473"/>
    <mergeCell ref="B474:F474"/>
    <mergeCell ref="B475:C475"/>
    <mergeCell ref="B499:C499"/>
    <mergeCell ref="B488:C488"/>
    <mergeCell ref="B489:C489"/>
    <mergeCell ref="B490:C490"/>
    <mergeCell ref="B491:C491"/>
    <mergeCell ref="B492:C492"/>
    <mergeCell ref="B493:C493"/>
    <mergeCell ref="B482:C482"/>
    <mergeCell ref="B483:C483"/>
    <mergeCell ref="B484:C484"/>
    <mergeCell ref="B485:C485"/>
    <mergeCell ref="B486:C486"/>
    <mergeCell ref="B487:C487"/>
    <mergeCell ref="B314:B317"/>
    <mergeCell ref="C318:F318"/>
    <mergeCell ref="B449:F449"/>
    <mergeCell ref="B447:F447"/>
    <mergeCell ref="B418:F418"/>
    <mergeCell ref="B417:F417"/>
    <mergeCell ref="B403:F403"/>
    <mergeCell ref="B514:F514"/>
    <mergeCell ref="B2:F2"/>
    <mergeCell ref="B506:C506"/>
    <mergeCell ref="B507:C507"/>
    <mergeCell ref="B508:C508"/>
    <mergeCell ref="B509:C509"/>
    <mergeCell ref="B500:C500"/>
    <mergeCell ref="B501:C501"/>
    <mergeCell ref="B502:C502"/>
    <mergeCell ref="B503:C503"/>
    <mergeCell ref="B504:C504"/>
    <mergeCell ref="B505:C505"/>
    <mergeCell ref="B494:C494"/>
    <mergeCell ref="B495:C495"/>
    <mergeCell ref="B496:C496"/>
    <mergeCell ref="B497:C497"/>
    <mergeCell ref="B498:C498"/>
  </mergeCells>
  <phoneticPr fontId="4" type="noConversion"/>
  <pageMargins left="0.70866141732283472" right="0.70866141732283472" top="0.59055118110236227" bottom="0.74803149606299213" header="0.31496062992125984" footer="0.31496062992125984"/>
  <pageSetup scale="71" fitToHeight="0" orientation="landscape" r:id="rId1"/>
  <rowBreaks count="4" manualBreakCount="4">
    <brk id="82" min="1" max="5" man="1"/>
    <brk id="154" min="1" max="5" man="1"/>
    <brk id="242" min="1" max="5" man="1"/>
    <brk id="419" min="1"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4A72B4CE75584DB8F20E9CE0BF438F" ma:contentTypeVersion="14" ma:contentTypeDescription="Create a new document." ma:contentTypeScope="" ma:versionID="d7feb2b705a1b56f59a31106c186f228">
  <xsd:schema xmlns:xsd="http://www.w3.org/2001/XMLSchema" xmlns:xs="http://www.w3.org/2001/XMLSchema" xmlns:p="http://schemas.microsoft.com/office/2006/metadata/properties" xmlns:ns3="cedad6e5-c5aa-42f8-876e-d4ac17eb0d59" xmlns:ns4="f84a946a-fed0-4f01-95a5-c2bac3966c23" targetNamespace="http://schemas.microsoft.com/office/2006/metadata/properties" ma:root="true" ma:fieldsID="ff0b31c4c57b7f605ca8babac6669bdc" ns3:_="" ns4:_="">
    <xsd:import namespace="cedad6e5-c5aa-42f8-876e-d4ac17eb0d59"/>
    <xsd:import namespace="f84a946a-fed0-4f01-95a5-c2bac3966c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dad6e5-c5aa-42f8-876e-d4ac17eb0d5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4a946a-fed0-4f01-95a5-c2bac3966c2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ABED7-8BF1-4DCA-9094-EC81B2879F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dad6e5-c5aa-42f8-876e-d4ac17eb0d59"/>
    <ds:schemaRef ds:uri="f84a946a-fed0-4f01-95a5-c2bac3966c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8043E1-70D9-4128-BEC8-AE87E169CAE0}">
  <ds:schemaRefs>
    <ds:schemaRef ds:uri="http://schemas.microsoft.com/office/2006/documentManagement/types"/>
    <ds:schemaRef ds:uri="http://purl.org/dc/dcmitype/"/>
    <ds:schemaRef ds:uri="cedad6e5-c5aa-42f8-876e-d4ac17eb0d59"/>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f84a946a-fed0-4f01-95a5-c2bac3966c23"/>
    <ds:schemaRef ds:uri="http://www.w3.org/XML/1998/namespace"/>
  </ds:schemaRefs>
</ds:datastoreItem>
</file>

<file path=customXml/itemProps3.xml><?xml version="1.0" encoding="utf-8"?>
<ds:datastoreItem xmlns:ds="http://schemas.openxmlformats.org/officeDocument/2006/customXml" ds:itemID="{0DF6761E-5045-43EC-8F78-ADBDA7CA04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NEF_ND</vt:lpstr>
      <vt:lpstr>NEF_ND!Print_Area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AENS</dc:creator>
  <cp:lastModifiedBy>Norma Leticia Piña Minor</cp:lastModifiedBy>
  <cp:lastPrinted>2024-01-31T23:08:48Z</cp:lastPrinted>
  <dcterms:created xsi:type="dcterms:W3CDTF">2020-01-21T18:36:28Z</dcterms:created>
  <dcterms:modified xsi:type="dcterms:W3CDTF">2024-01-31T23:08:51Z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0x010100904A72B4CE75584DB8F20E9CE0BF438F</vt:lpwstr>
  </property>
</Properties>
</file>